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 tabRatio="762" firstSheet="5" activeTab="10"/>
  </bookViews>
  <sheets>
    <sheet name="Дети 1 СТ" sheetId="28" r:id="rId1"/>
    <sheet name="Дети 1 ЛА" sheetId="27" r:id="rId2"/>
    <sheet name="Дети 1 6т" sheetId="18" r:id="rId3"/>
    <sheet name="Дети 2 СТ" sheetId="26" r:id="rId4"/>
    <sheet name="Дети 2 ЛА" sheetId="25" r:id="rId5"/>
    <sheet name="Дети 2 8т" sheetId="11" r:id="rId6"/>
    <sheet name="Ю1 Ст" sheetId="12" r:id="rId7"/>
    <sheet name="Ю1 Ла" sheetId="19" r:id="rId8"/>
    <sheet name="Ю1 10т" sheetId="5" r:id="rId9"/>
    <sheet name="Ю2 Ст" sheetId="2" r:id="rId10"/>
    <sheet name="Ю2 Ла" sheetId="20" r:id="rId11"/>
    <sheet name="Ю2 10" sheetId="1" r:id="rId12"/>
    <sheet name="М ST" sheetId="16" r:id="rId13"/>
    <sheet name="М LA" sheetId="6" r:id="rId14"/>
    <sheet name="М 10т" sheetId="7" r:id="rId15"/>
    <sheet name="М2 ST" sheetId="31" r:id="rId16"/>
    <sheet name="М2 LA" sheetId="32" r:id="rId17"/>
    <sheet name="М2 10т" sheetId="33" r:id="rId18"/>
    <sheet name="Взр ST" sheetId="8" r:id="rId19"/>
    <sheet name="Взр LA" sheetId="9" r:id="rId20"/>
    <sheet name="Взр 10т" sheetId="10" r:id="rId21"/>
    <sheet name="Сеньоры ST" sheetId="29" r:id="rId22"/>
    <sheet name="Сеньоры LA" sheetId="30" r:id="rId23"/>
    <sheet name="ТаблицаСоответствия" sheetId="24" r:id="rId24"/>
  </sheets>
  <calcPr calcId="152511"/>
</workbook>
</file>

<file path=xl/calcChain.xml><?xml version="1.0" encoding="utf-8"?>
<calcChain xmlns="http://schemas.openxmlformats.org/spreadsheetml/2006/main">
  <c r="BX11" i="2" l="1"/>
  <c r="BX12" i="2"/>
  <c r="BX13" i="2"/>
  <c r="BX14" i="2"/>
  <c r="BX15" i="2"/>
  <c r="BX16" i="2"/>
  <c r="BX17" i="2"/>
  <c r="BX18" i="2"/>
  <c r="BX19" i="2"/>
  <c r="BX20" i="2"/>
  <c r="BX21" i="2"/>
  <c r="BU11" i="2"/>
  <c r="BU12" i="2"/>
  <c r="BU13" i="2"/>
  <c r="BU15" i="2"/>
  <c r="BU16" i="2"/>
  <c r="BU17" i="2"/>
  <c r="BU18" i="2"/>
  <c r="BU19" i="2"/>
  <c r="BU20" i="2"/>
  <c r="BU21" i="2"/>
  <c r="CD14" i="20"/>
  <c r="CD15" i="20"/>
  <c r="CD16" i="20"/>
  <c r="CD17" i="20"/>
  <c r="CD18" i="20"/>
  <c r="CD19" i="20"/>
  <c r="CD20" i="20"/>
  <c r="CD21" i="20"/>
  <c r="CD22" i="20"/>
  <c r="CD10" i="20"/>
  <c r="CD11" i="20"/>
  <c r="CD12" i="20"/>
  <c r="CA14" i="20"/>
  <c r="CA15" i="20"/>
  <c r="CA16" i="20"/>
  <c r="CA17" i="20"/>
  <c r="CA18" i="20"/>
  <c r="CA19" i="20"/>
  <c r="CA20" i="20"/>
  <c r="CA21" i="20"/>
  <c r="CA22" i="20"/>
  <c r="CA10" i="20"/>
  <c r="CA11" i="20"/>
  <c r="CA12" i="20"/>
  <c r="BU14" i="2"/>
  <c r="BU10" i="2"/>
  <c r="BX10" i="2"/>
  <c r="CD13" i="20"/>
  <c r="CA13" i="20"/>
  <c r="BO22" i="9" l="1"/>
  <c r="BL19" i="9"/>
  <c r="BI19" i="9"/>
  <c r="BF19" i="9"/>
  <c r="BC19" i="9"/>
  <c r="AZ19" i="9"/>
  <c r="AW19" i="9"/>
  <c r="AT19" i="9"/>
  <c r="AK19" i="9"/>
  <c r="AH19" i="9"/>
  <c r="AE19" i="9"/>
  <c r="AB19" i="9"/>
  <c r="Y19" i="9"/>
  <c r="V19" i="9"/>
  <c r="S19" i="9"/>
  <c r="P19" i="9"/>
  <c r="M19" i="9"/>
  <c r="J19" i="9"/>
  <c r="G19" i="9"/>
  <c r="D19" i="9"/>
  <c r="A22" i="9"/>
  <c r="BO21" i="9"/>
  <c r="BL17" i="9"/>
  <c r="BI17" i="9"/>
  <c r="BF17" i="9"/>
  <c r="BC17" i="9"/>
  <c r="AZ17" i="9"/>
  <c r="AW17" i="9"/>
  <c r="AT17" i="9"/>
  <c r="AK17" i="9"/>
  <c r="AH17" i="9"/>
  <c r="AE17" i="9"/>
  <c r="AB17" i="9"/>
  <c r="Y17" i="9"/>
  <c r="V17" i="9"/>
  <c r="S17" i="9"/>
  <c r="P17" i="9"/>
  <c r="M17" i="9"/>
  <c r="J17" i="9"/>
  <c r="G17" i="9"/>
  <c r="D17" i="9"/>
  <c r="A21" i="9"/>
  <c r="BO20" i="9"/>
  <c r="BL16" i="9"/>
  <c r="BI16" i="9"/>
  <c r="BF16" i="9"/>
  <c r="BC16" i="9"/>
  <c r="AZ16" i="9"/>
  <c r="AW16" i="9"/>
  <c r="AT16" i="9"/>
  <c r="AK16" i="9"/>
  <c r="AH16" i="9"/>
  <c r="AE16" i="9"/>
  <c r="AB16" i="9"/>
  <c r="Y16" i="9"/>
  <c r="V16" i="9"/>
  <c r="S16" i="9"/>
  <c r="P16" i="9"/>
  <c r="M16" i="9"/>
  <c r="J16" i="9"/>
  <c r="G16" i="9"/>
  <c r="D16" i="9"/>
  <c r="A20" i="9"/>
  <c r="AQ27" i="7"/>
  <c r="AK15" i="7"/>
  <c r="AH15" i="7"/>
  <c r="AE15" i="7"/>
  <c r="AB15" i="7"/>
  <c r="Y15" i="7"/>
  <c r="V15" i="7"/>
  <c r="S15" i="7"/>
  <c r="P15" i="7"/>
  <c r="M15" i="7"/>
  <c r="J15" i="7"/>
  <c r="G15" i="7"/>
  <c r="D15" i="7"/>
  <c r="A27" i="7"/>
  <c r="CA21" i="2"/>
  <c r="BR21" i="2"/>
  <c r="BO21" i="2"/>
  <c r="BL21" i="2"/>
  <c r="BI21" i="2"/>
  <c r="BF21" i="2"/>
  <c r="BC21" i="2"/>
  <c r="AZ21" i="2"/>
  <c r="AW21" i="2"/>
  <c r="AT21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EM22" i="19"/>
  <c r="EJ21" i="19"/>
  <c r="EG21" i="19"/>
  <c r="ED21" i="19"/>
  <c r="EA21" i="19"/>
  <c r="DX21" i="19"/>
  <c r="DU21" i="19"/>
  <c r="DR21" i="19"/>
  <c r="DO21" i="19"/>
  <c r="DL21" i="19"/>
  <c r="DI21" i="19"/>
  <c r="DF21" i="19"/>
  <c r="DC21" i="19"/>
  <c r="CZ21" i="19"/>
  <c r="CW21" i="19"/>
  <c r="CT21" i="19"/>
  <c r="CQ21" i="19"/>
  <c r="CN21" i="19"/>
  <c r="CK21" i="19"/>
  <c r="CH21" i="19"/>
  <c r="CE21" i="19"/>
  <c r="CB21" i="19"/>
  <c r="BY21" i="19"/>
  <c r="BV21" i="19"/>
  <c r="BS21" i="19"/>
  <c r="BP21" i="19"/>
  <c r="BM21" i="19"/>
  <c r="BI21" i="19"/>
  <c r="BF21" i="19"/>
  <c r="BC21" i="19"/>
  <c r="AZ21" i="19"/>
  <c r="AW21" i="19"/>
  <c r="AT21" i="19"/>
  <c r="AN21" i="19"/>
  <c r="AK21" i="19"/>
  <c r="AH21" i="19"/>
  <c r="AE21" i="19"/>
  <c r="AB21" i="19"/>
  <c r="Y21" i="19"/>
  <c r="V21" i="19"/>
  <c r="S21" i="19"/>
  <c r="P21" i="19"/>
  <c r="M21" i="19"/>
  <c r="J21" i="19"/>
  <c r="G21" i="19"/>
  <c r="D21" i="19"/>
  <c r="A22" i="19"/>
  <c r="EM21" i="19"/>
  <c r="EJ20" i="19"/>
  <c r="EG20" i="19"/>
  <c r="ED20" i="19"/>
  <c r="EA20" i="19"/>
  <c r="DX20" i="19"/>
  <c r="DU20" i="19"/>
  <c r="DR20" i="19"/>
  <c r="DO20" i="19"/>
  <c r="DL20" i="19"/>
  <c r="DI20" i="19"/>
  <c r="DF20" i="19"/>
  <c r="DC20" i="19"/>
  <c r="CZ20" i="19"/>
  <c r="CW20" i="19"/>
  <c r="CT20" i="19"/>
  <c r="CQ20" i="19"/>
  <c r="CN20" i="19"/>
  <c r="CK20" i="19"/>
  <c r="CH20" i="19"/>
  <c r="CE20" i="19"/>
  <c r="CB20" i="19"/>
  <c r="BY20" i="19"/>
  <c r="BV20" i="19"/>
  <c r="BS20" i="19"/>
  <c r="BP20" i="19"/>
  <c r="BM20" i="19"/>
  <c r="BI20" i="19"/>
  <c r="BF20" i="19"/>
  <c r="BC20" i="19"/>
  <c r="AZ20" i="19"/>
  <c r="AW20" i="19"/>
  <c r="AT20" i="19"/>
  <c r="AN20" i="19"/>
  <c r="AK20" i="19"/>
  <c r="AH20" i="19"/>
  <c r="AE20" i="19"/>
  <c r="AB20" i="19"/>
  <c r="Y20" i="19"/>
  <c r="V20" i="19"/>
  <c r="S20" i="19"/>
  <c r="P20" i="19"/>
  <c r="M20" i="19"/>
  <c r="J20" i="19"/>
  <c r="G20" i="19"/>
  <c r="D20" i="19"/>
  <c r="A21" i="19"/>
  <c r="EM20" i="19"/>
  <c r="EJ18" i="19"/>
  <c r="EG18" i="19"/>
  <c r="ED18" i="19"/>
  <c r="EA18" i="19"/>
  <c r="DX18" i="19"/>
  <c r="DU18" i="19"/>
  <c r="DR18" i="19"/>
  <c r="DO18" i="19"/>
  <c r="DL18" i="19"/>
  <c r="DI18" i="19"/>
  <c r="DF18" i="19"/>
  <c r="DC18" i="19"/>
  <c r="CZ18" i="19"/>
  <c r="CW18" i="19"/>
  <c r="CT18" i="19"/>
  <c r="CQ18" i="19"/>
  <c r="CN18" i="19"/>
  <c r="CK18" i="19"/>
  <c r="CH18" i="19"/>
  <c r="CE18" i="19"/>
  <c r="CB18" i="19"/>
  <c r="BY18" i="19"/>
  <c r="BV18" i="19"/>
  <c r="BS18" i="19"/>
  <c r="BP18" i="19"/>
  <c r="BM18" i="19"/>
  <c r="BI18" i="19"/>
  <c r="BF18" i="19"/>
  <c r="BC18" i="19"/>
  <c r="AZ18" i="19"/>
  <c r="AW18" i="19"/>
  <c r="AK18" i="19"/>
  <c r="AH18" i="19"/>
  <c r="AE18" i="19"/>
  <c r="AB18" i="19"/>
  <c r="Y18" i="19"/>
  <c r="V18" i="19"/>
  <c r="S18" i="19"/>
  <c r="P18" i="19"/>
  <c r="M18" i="19"/>
  <c r="J18" i="19"/>
  <c r="G18" i="19"/>
  <c r="D18" i="19"/>
  <c r="A20" i="19"/>
  <c r="EM19" i="19"/>
  <c r="EJ15" i="19"/>
  <c r="EG15" i="19"/>
  <c r="ED15" i="19"/>
  <c r="EA15" i="19"/>
  <c r="DX15" i="19"/>
  <c r="DU15" i="19"/>
  <c r="DR15" i="19"/>
  <c r="DO15" i="19"/>
  <c r="DL15" i="19"/>
  <c r="DI15" i="19"/>
  <c r="DF15" i="19"/>
  <c r="DC15" i="19"/>
  <c r="CZ15" i="19"/>
  <c r="CW15" i="19"/>
  <c r="CT15" i="19"/>
  <c r="CQ15" i="19"/>
  <c r="CN15" i="19"/>
  <c r="CK15" i="19"/>
  <c r="CH15" i="19"/>
  <c r="CE15" i="19"/>
  <c r="CB15" i="19"/>
  <c r="BY15" i="19"/>
  <c r="BV15" i="19"/>
  <c r="BS15" i="19"/>
  <c r="BP15" i="19"/>
  <c r="BM15" i="19"/>
  <c r="BI15" i="19"/>
  <c r="BF15" i="19"/>
  <c r="BC15" i="19"/>
  <c r="AZ15" i="19"/>
  <c r="AW15" i="19"/>
  <c r="AK15" i="19"/>
  <c r="AH15" i="19"/>
  <c r="AE15" i="19"/>
  <c r="AB15" i="19"/>
  <c r="Y15" i="19"/>
  <c r="V15" i="19"/>
  <c r="S15" i="19"/>
  <c r="P15" i="19"/>
  <c r="M15" i="19"/>
  <c r="J15" i="19"/>
  <c r="G15" i="19"/>
  <c r="D15" i="19"/>
  <c r="A19" i="19"/>
  <c r="EM26" i="12"/>
  <c r="EJ22" i="12"/>
  <c r="EG22" i="12"/>
  <c r="ED22" i="12"/>
  <c r="EA22" i="12"/>
  <c r="DX22" i="12"/>
  <c r="DU22" i="12"/>
  <c r="DR22" i="12"/>
  <c r="DO22" i="12"/>
  <c r="DL22" i="12"/>
  <c r="DI22" i="12"/>
  <c r="DF22" i="12"/>
  <c r="DC22" i="12"/>
  <c r="CZ22" i="12"/>
  <c r="CW22" i="12"/>
  <c r="CT22" i="12"/>
  <c r="CQ22" i="12"/>
  <c r="CN22" i="12"/>
  <c r="CK22" i="12"/>
  <c r="CH22" i="12"/>
  <c r="CE22" i="12"/>
  <c r="CB22" i="12"/>
  <c r="BY22" i="12"/>
  <c r="BV22" i="12"/>
  <c r="BS22" i="12"/>
  <c r="BP22" i="12"/>
  <c r="BM22" i="12"/>
  <c r="BI22" i="12"/>
  <c r="BF22" i="12"/>
  <c r="BC22" i="12"/>
  <c r="AZ22" i="12"/>
  <c r="AW22" i="12"/>
  <c r="AT22" i="12"/>
  <c r="AN22" i="12"/>
  <c r="AK22" i="12"/>
  <c r="AH22" i="12"/>
  <c r="AE22" i="12"/>
  <c r="AB22" i="12"/>
  <c r="Y22" i="12"/>
  <c r="V22" i="12"/>
  <c r="S22" i="12"/>
  <c r="P22" i="12"/>
  <c r="M22" i="12"/>
  <c r="J22" i="12"/>
  <c r="G22" i="12"/>
  <c r="D22" i="12"/>
  <c r="A26" i="12"/>
  <c r="EM25" i="12"/>
  <c r="EJ20" i="12"/>
  <c r="EG20" i="12"/>
  <c r="ED20" i="12"/>
  <c r="EA20" i="12"/>
  <c r="DX20" i="12"/>
  <c r="DU20" i="12"/>
  <c r="DR20" i="12"/>
  <c r="DO20" i="12"/>
  <c r="DL20" i="12"/>
  <c r="DI20" i="12"/>
  <c r="DF20" i="12"/>
  <c r="DC20" i="12"/>
  <c r="CZ20" i="12"/>
  <c r="CW20" i="12"/>
  <c r="CT20" i="12"/>
  <c r="CQ20" i="12"/>
  <c r="CN20" i="12"/>
  <c r="CK20" i="12"/>
  <c r="CH20" i="12"/>
  <c r="CE20" i="12"/>
  <c r="CB20" i="12"/>
  <c r="BY20" i="12"/>
  <c r="BV20" i="12"/>
  <c r="BS20" i="12"/>
  <c r="BP20" i="12"/>
  <c r="BM20" i="12"/>
  <c r="BI20" i="12"/>
  <c r="BF20" i="12"/>
  <c r="BC20" i="12"/>
  <c r="AZ20" i="12"/>
  <c r="AW20" i="12"/>
  <c r="AT20" i="12"/>
  <c r="AN20" i="12"/>
  <c r="AK20" i="12"/>
  <c r="AH20" i="12"/>
  <c r="AE20" i="12"/>
  <c r="AB20" i="12"/>
  <c r="Y20" i="12"/>
  <c r="V20" i="12"/>
  <c r="S20" i="12"/>
  <c r="P20" i="12"/>
  <c r="M20" i="12"/>
  <c r="J20" i="12"/>
  <c r="G20" i="12"/>
  <c r="D20" i="12"/>
  <c r="A25" i="12"/>
  <c r="EM24" i="12"/>
  <c r="EJ18" i="12"/>
  <c r="EG18" i="12"/>
  <c r="ED18" i="12"/>
  <c r="EA18" i="12"/>
  <c r="DX18" i="12"/>
  <c r="DU18" i="12"/>
  <c r="DR18" i="12"/>
  <c r="DO18" i="12"/>
  <c r="DL18" i="12"/>
  <c r="DI18" i="12"/>
  <c r="DF18" i="12"/>
  <c r="DC18" i="12"/>
  <c r="CZ18" i="12"/>
  <c r="CW18" i="12"/>
  <c r="CT18" i="12"/>
  <c r="CQ18" i="12"/>
  <c r="CN18" i="12"/>
  <c r="CK18" i="12"/>
  <c r="CH18" i="12"/>
  <c r="CE18" i="12"/>
  <c r="CB18" i="12"/>
  <c r="BY18" i="12"/>
  <c r="BV18" i="12"/>
  <c r="BS18" i="12"/>
  <c r="BP18" i="12"/>
  <c r="BM18" i="12"/>
  <c r="BI18" i="12"/>
  <c r="BF18" i="12"/>
  <c r="BC18" i="12"/>
  <c r="AZ18" i="12"/>
  <c r="AW18" i="12"/>
  <c r="AT18" i="12"/>
  <c r="AK18" i="12"/>
  <c r="AH18" i="12"/>
  <c r="AE18" i="12"/>
  <c r="AB18" i="12"/>
  <c r="Y18" i="12"/>
  <c r="V18" i="12"/>
  <c r="S18" i="12"/>
  <c r="P18" i="12"/>
  <c r="M18" i="12"/>
  <c r="J18" i="12"/>
  <c r="G18" i="12"/>
  <c r="D18" i="12"/>
  <c r="A24" i="12"/>
  <c r="AQ16" i="5"/>
  <c r="AK15" i="5"/>
  <c r="AE15" i="5"/>
  <c r="AB15" i="5"/>
  <c r="Y15" i="5"/>
  <c r="V15" i="5"/>
  <c r="S15" i="5"/>
  <c r="P15" i="5"/>
  <c r="M15" i="5"/>
  <c r="J15" i="5"/>
  <c r="G15" i="5"/>
  <c r="D15" i="5"/>
  <c r="A16" i="5"/>
  <c r="ER24" i="11"/>
  <c r="EO23" i="11"/>
  <c r="EL23" i="11"/>
  <c r="EI23" i="11"/>
  <c r="EF23" i="11"/>
  <c r="EC23" i="11"/>
  <c r="DZ23" i="11"/>
  <c r="DW23" i="11"/>
  <c r="DT23" i="11"/>
  <c r="DQ23" i="11"/>
  <c r="DN23" i="11"/>
  <c r="DK23" i="11"/>
  <c r="DH23" i="11"/>
  <c r="DE23" i="11"/>
  <c r="DB23" i="11"/>
  <c r="CY23" i="11"/>
  <c r="CV23" i="11"/>
  <c r="CS23" i="11"/>
  <c r="CP23" i="11"/>
  <c r="CM23" i="11"/>
  <c r="CJ23" i="11"/>
  <c r="CG23" i="11"/>
  <c r="CD23" i="11"/>
  <c r="CA23" i="11"/>
  <c r="BX23" i="11"/>
  <c r="BU23" i="11"/>
  <c r="BR23" i="11"/>
  <c r="BO23" i="11"/>
  <c r="BL23" i="11"/>
  <c r="BI23" i="11"/>
  <c r="BF23" i="11"/>
  <c r="BC23" i="11"/>
  <c r="AZ23" i="11"/>
  <c r="AW23" i="11"/>
  <c r="AT23" i="11"/>
  <c r="AQ23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A24" i="11"/>
  <c r="ER23" i="11"/>
  <c r="EO20" i="11"/>
  <c r="EL20" i="11"/>
  <c r="EI20" i="11"/>
  <c r="EF20" i="11"/>
  <c r="EC20" i="11"/>
  <c r="DZ20" i="11"/>
  <c r="DW20" i="11"/>
  <c r="DT20" i="11"/>
  <c r="DQ20" i="11"/>
  <c r="DN20" i="11"/>
  <c r="DK20" i="11"/>
  <c r="DH20" i="11"/>
  <c r="DE20" i="11"/>
  <c r="DB20" i="11"/>
  <c r="CY20" i="11"/>
  <c r="CV20" i="11"/>
  <c r="CS20" i="11"/>
  <c r="CP20" i="11"/>
  <c r="CM20" i="11"/>
  <c r="CJ20" i="11"/>
  <c r="CG20" i="11"/>
  <c r="CD20" i="11"/>
  <c r="CA20" i="11"/>
  <c r="BX20" i="11"/>
  <c r="BU20" i="11"/>
  <c r="BR20" i="11"/>
  <c r="BO20" i="11"/>
  <c r="BL20" i="11"/>
  <c r="BI20" i="11"/>
  <c r="BF20" i="11"/>
  <c r="BC20" i="11"/>
  <c r="AZ20" i="11"/>
  <c r="AW20" i="11"/>
  <c r="AT20" i="11"/>
  <c r="AQ20" i="11"/>
  <c r="AK20" i="11"/>
  <c r="AE20" i="11"/>
  <c r="AB20" i="11"/>
  <c r="Y20" i="11"/>
  <c r="V20" i="11"/>
  <c r="S20" i="11"/>
  <c r="P20" i="11"/>
  <c r="M20" i="11"/>
  <c r="J20" i="11"/>
  <c r="G20" i="11"/>
  <c r="D20" i="11"/>
  <c r="A23" i="11"/>
  <c r="EU25" i="25"/>
  <c r="ER24" i="25"/>
  <c r="EO24" i="25"/>
  <c r="EL24" i="25"/>
  <c r="EI24" i="25"/>
  <c r="EF24" i="25"/>
  <c r="EC24" i="25"/>
  <c r="DZ24" i="25"/>
  <c r="DW24" i="25"/>
  <c r="DT24" i="25"/>
  <c r="DQ24" i="25"/>
  <c r="DN24" i="25"/>
  <c r="DK24" i="25"/>
  <c r="DH24" i="25"/>
  <c r="DE24" i="25"/>
  <c r="DB24" i="25"/>
  <c r="CY24" i="25"/>
  <c r="CV24" i="25"/>
  <c r="CS24" i="25"/>
  <c r="CP24" i="25"/>
  <c r="CM24" i="25"/>
  <c r="CJ24" i="25"/>
  <c r="CG24" i="25"/>
  <c r="CD24" i="25"/>
  <c r="CA24" i="25"/>
  <c r="BX24" i="25"/>
  <c r="BU24" i="25"/>
  <c r="BR24" i="25"/>
  <c r="BO24" i="25"/>
  <c r="BL24" i="25"/>
  <c r="BI24" i="25"/>
  <c r="BF24" i="25"/>
  <c r="BC24" i="25"/>
  <c r="AZ24" i="25"/>
  <c r="AW24" i="25"/>
  <c r="AT24" i="25"/>
  <c r="AN24" i="25"/>
  <c r="AH24" i="25"/>
  <c r="AE24" i="25"/>
  <c r="AB24" i="25"/>
  <c r="Y24" i="25"/>
  <c r="V24" i="25"/>
  <c r="S24" i="25"/>
  <c r="P24" i="25"/>
  <c r="M24" i="25"/>
  <c r="J24" i="25"/>
  <c r="G24" i="25"/>
  <c r="D24" i="25"/>
  <c r="A25" i="25"/>
  <c r="EU25" i="26"/>
  <c r="ER24" i="26"/>
  <c r="EO24" i="26"/>
  <c r="EL24" i="26"/>
  <c r="EI24" i="26"/>
  <c r="EF24" i="26"/>
  <c r="EC24" i="26"/>
  <c r="DZ24" i="26"/>
  <c r="DW24" i="26"/>
  <c r="DT24" i="26"/>
  <c r="DQ24" i="26"/>
  <c r="DN24" i="26"/>
  <c r="DK24" i="26"/>
  <c r="DH24" i="26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R24" i="26"/>
  <c r="BO24" i="26"/>
  <c r="BL24" i="26"/>
  <c r="BI24" i="26"/>
  <c r="BF24" i="26"/>
  <c r="BC24" i="26"/>
  <c r="AZ24" i="26"/>
  <c r="AW24" i="26"/>
  <c r="AT24" i="26"/>
  <c r="AN24" i="26"/>
  <c r="AH24" i="26"/>
  <c r="AE24" i="26"/>
  <c r="AB24" i="26"/>
  <c r="Y24" i="26"/>
  <c r="V24" i="26"/>
  <c r="S24" i="26"/>
  <c r="P24" i="26"/>
  <c r="M24" i="26"/>
  <c r="J24" i="26"/>
  <c r="G24" i="26"/>
  <c r="D24" i="26"/>
  <c r="A25" i="26"/>
  <c r="EI17" i="18"/>
  <c r="EF17" i="18"/>
  <c r="EC17" i="18"/>
  <c r="DZ17" i="18"/>
  <c r="DW17" i="18"/>
  <c r="DT17" i="18"/>
  <c r="DQ17" i="18"/>
  <c r="DN17" i="18"/>
  <c r="DK17" i="18"/>
  <c r="DH17" i="18"/>
  <c r="DE17" i="18"/>
  <c r="DB17" i="18"/>
  <c r="CY17" i="18"/>
  <c r="CV17" i="18"/>
  <c r="CS17" i="18"/>
  <c r="CP17" i="18"/>
  <c r="CM17" i="18"/>
  <c r="CJ17" i="18"/>
  <c r="CG17" i="18"/>
  <c r="CD17" i="18"/>
  <c r="CA17" i="18"/>
  <c r="BX17" i="18"/>
  <c r="BU17" i="18"/>
  <c r="BR17" i="18"/>
  <c r="BO17" i="18"/>
  <c r="BL17" i="18"/>
  <c r="BI17" i="18"/>
  <c r="BF17" i="18"/>
  <c r="BC17" i="18"/>
  <c r="AZ17" i="18"/>
  <c r="AW17" i="18"/>
  <c r="AT17" i="18"/>
  <c r="AQ17" i="18"/>
  <c r="AH17" i="18"/>
  <c r="AE17" i="18"/>
  <c r="AB17" i="18"/>
  <c r="Y17" i="18"/>
  <c r="V17" i="18"/>
  <c r="S17" i="18"/>
  <c r="P17" i="18"/>
  <c r="M17" i="18"/>
  <c r="J17" i="18"/>
  <c r="G17" i="18"/>
  <c r="D17" i="18"/>
  <c r="A17" i="18"/>
  <c r="EI19" i="27"/>
  <c r="EF16" i="27"/>
  <c r="EC16" i="27"/>
  <c r="DZ16" i="27"/>
  <c r="DW16" i="27"/>
  <c r="DT16" i="27"/>
  <c r="DQ16" i="27"/>
  <c r="DN16" i="27"/>
  <c r="DK16" i="27"/>
  <c r="DH16" i="27"/>
  <c r="DE16" i="27"/>
  <c r="DB16" i="27"/>
  <c r="CY16" i="27"/>
  <c r="CV16" i="27"/>
  <c r="CS16" i="27"/>
  <c r="CP16" i="27"/>
  <c r="CM16" i="27"/>
  <c r="CJ16" i="27"/>
  <c r="CG16" i="27"/>
  <c r="CD16" i="27"/>
  <c r="CA16" i="27"/>
  <c r="BX16" i="27"/>
  <c r="BU16" i="27"/>
  <c r="BR16" i="27"/>
  <c r="BO16" i="27"/>
  <c r="BL16" i="27"/>
  <c r="BI16" i="27"/>
  <c r="BF16" i="27"/>
  <c r="BC16" i="27"/>
  <c r="AZ16" i="27"/>
  <c r="AW16" i="27"/>
  <c r="AT16" i="27"/>
  <c r="AQ16" i="27"/>
  <c r="AH16" i="27"/>
  <c r="AE16" i="27"/>
  <c r="AB16" i="27"/>
  <c r="Y16" i="27"/>
  <c r="V16" i="27"/>
  <c r="S16" i="27"/>
  <c r="P16" i="27"/>
  <c r="M16" i="27"/>
  <c r="J16" i="27"/>
  <c r="G16" i="27"/>
  <c r="D16" i="27"/>
  <c r="A19" i="27"/>
  <c r="BR11" i="2"/>
  <c r="BR12" i="2"/>
  <c r="BR13" i="2"/>
  <c r="BR14" i="2"/>
  <c r="BR16" i="2"/>
  <c r="BR15" i="2"/>
  <c r="BR17" i="2"/>
  <c r="BR18" i="2"/>
  <c r="BR19" i="2"/>
  <c r="BR20" i="2"/>
  <c r="DN12" i="32"/>
  <c r="DK11" i="32"/>
  <c r="DH11" i="32"/>
  <c r="DE11" i="32"/>
  <c r="DB11" i="32"/>
  <c r="CY11" i="32"/>
  <c r="CV11" i="32"/>
  <c r="CS11" i="32"/>
  <c r="CP11" i="32"/>
  <c r="CM11" i="32"/>
  <c r="CJ11" i="32"/>
  <c r="CG11" i="32"/>
  <c r="CD11" i="32"/>
  <c r="CA11" i="32"/>
  <c r="BX11" i="32"/>
  <c r="BU11" i="32"/>
  <c r="BR11" i="32"/>
  <c r="BO11" i="32"/>
  <c r="BL11" i="32"/>
  <c r="BI11" i="32"/>
  <c r="BF11" i="32"/>
  <c r="BC11" i="32"/>
  <c r="AZ11" i="32"/>
  <c r="AW11" i="32"/>
  <c r="AT11" i="32"/>
  <c r="AN11" i="32"/>
  <c r="AK11" i="32"/>
  <c r="AB11" i="32"/>
  <c r="Y11" i="32"/>
  <c r="V11" i="32"/>
  <c r="S11" i="32"/>
  <c r="P11" i="32"/>
  <c r="M11" i="32"/>
  <c r="J11" i="32"/>
  <c r="G11" i="32"/>
  <c r="A12" i="32"/>
  <c r="EC13" i="31"/>
  <c r="DZ10" i="31"/>
  <c r="DW10" i="31"/>
  <c r="DT10" i="31"/>
  <c r="DQ10" i="31"/>
  <c r="DN10" i="31"/>
  <c r="DK10" i="31"/>
  <c r="DH10" i="31"/>
  <c r="DE10" i="31"/>
  <c r="DB10" i="31"/>
  <c r="CY10" i="31"/>
  <c r="CV10" i="31"/>
  <c r="CS10" i="31"/>
  <c r="CP10" i="31"/>
  <c r="CM10" i="31"/>
  <c r="CJ10" i="31"/>
  <c r="CG10" i="31"/>
  <c r="CD10" i="31"/>
  <c r="CA10" i="31"/>
  <c r="BX10" i="31"/>
  <c r="BU10" i="31"/>
  <c r="BR10" i="31"/>
  <c r="BO10" i="31"/>
  <c r="BL10" i="31"/>
  <c r="BI10" i="31"/>
  <c r="BF10" i="31"/>
  <c r="BC10" i="31"/>
  <c r="AZ10" i="31"/>
  <c r="AW10" i="31"/>
  <c r="AT10" i="31"/>
  <c r="AN10" i="31"/>
  <c r="AK10" i="31"/>
  <c r="AB10" i="31"/>
  <c r="Y10" i="31"/>
  <c r="V10" i="31"/>
  <c r="S10" i="31"/>
  <c r="P10" i="31"/>
  <c r="M10" i="31"/>
  <c r="J10" i="31"/>
  <c r="G10" i="31"/>
  <c r="D10" i="31"/>
  <c r="BI12" i="6"/>
  <c r="BL12" i="6"/>
  <c r="BO12" i="6"/>
  <c r="BR12" i="6"/>
  <c r="BU12" i="6"/>
  <c r="BX12" i="6"/>
  <c r="CA12" i="6"/>
  <c r="CD12" i="6"/>
  <c r="CG12" i="6"/>
  <c r="CJ12" i="6"/>
  <c r="CM12" i="6"/>
  <c r="CP12" i="6"/>
  <c r="CS12" i="6"/>
  <c r="CV12" i="6"/>
  <c r="CY12" i="6"/>
  <c r="DB12" i="6"/>
  <c r="DE12" i="6"/>
  <c r="DH12" i="6"/>
  <c r="DK12" i="6"/>
  <c r="DN12" i="6"/>
  <c r="BI13" i="6"/>
  <c r="BL13" i="6"/>
  <c r="BO13" i="6"/>
  <c r="BR13" i="6"/>
  <c r="BU13" i="6"/>
  <c r="BX13" i="6"/>
  <c r="CA13" i="6"/>
  <c r="CD13" i="6"/>
  <c r="CG13" i="6"/>
  <c r="CJ13" i="6"/>
  <c r="CM13" i="6"/>
  <c r="CP13" i="6"/>
  <c r="CS13" i="6"/>
  <c r="CV13" i="6"/>
  <c r="CY13" i="6"/>
  <c r="DB13" i="6"/>
  <c r="DE13" i="6"/>
  <c r="DH13" i="6"/>
  <c r="DK13" i="6"/>
  <c r="DN13" i="6"/>
  <c r="BI14" i="6"/>
  <c r="BL14" i="6"/>
  <c r="BO14" i="6"/>
  <c r="BR14" i="6"/>
  <c r="BU14" i="6"/>
  <c r="BX14" i="6"/>
  <c r="CA14" i="6"/>
  <c r="CD14" i="6"/>
  <c r="CG14" i="6"/>
  <c r="CJ14" i="6"/>
  <c r="CM14" i="6"/>
  <c r="CP14" i="6"/>
  <c r="CS14" i="6"/>
  <c r="CV14" i="6"/>
  <c r="CY14" i="6"/>
  <c r="DB14" i="6"/>
  <c r="DE14" i="6"/>
  <c r="DH14" i="6"/>
  <c r="DK14" i="6"/>
  <c r="DN14" i="6"/>
  <c r="BI15" i="6"/>
  <c r="BL15" i="6"/>
  <c r="BO15" i="6"/>
  <c r="BR15" i="6"/>
  <c r="BU15" i="6"/>
  <c r="BX15" i="6"/>
  <c r="CA15" i="6"/>
  <c r="CD15" i="6"/>
  <c r="CG15" i="6"/>
  <c r="CJ15" i="6"/>
  <c r="CM15" i="6"/>
  <c r="CP15" i="6"/>
  <c r="CS15" i="6"/>
  <c r="CV15" i="6"/>
  <c r="CY15" i="6"/>
  <c r="DB15" i="6"/>
  <c r="DE15" i="6"/>
  <c r="DH15" i="6"/>
  <c r="DK15" i="6"/>
  <c r="DN15" i="6"/>
  <c r="BI18" i="6"/>
  <c r="BL18" i="6"/>
  <c r="BO18" i="6"/>
  <c r="BR18" i="6"/>
  <c r="BU18" i="6"/>
  <c r="BX18" i="6"/>
  <c r="CA18" i="6"/>
  <c r="CD18" i="6"/>
  <c r="CG18" i="6"/>
  <c r="CJ18" i="6"/>
  <c r="CM18" i="6"/>
  <c r="CP18" i="6"/>
  <c r="CS18" i="6"/>
  <c r="CV18" i="6"/>
  <c r="CY18" i="6"/>
  <c r="DB18" i="6"/>
  <c r="DE18" i="6"/>
  <c r="DH18" i="6"/>
  <c r="DK18" i="6"/>
  <c r="DN18" i="6"/>
  <c r="BI17" i="6"/>
  <c r="BL17" i="6"/>
  <c r="BO17" i="6"/>
  <c r="BR17" i="6"/>
  <c r="BU17" i="6"/>
  <c r="BX17" i="6"/>
  <c r="CA17" i="6"/>
  <c r="CD17" i="6"/>
  <c r="CG17" i="6"/>
  <c r="CJ17" i="6"/>
  <c r="CM17" i="6"/>
  <c r="CP17" i="6"/>
  <c r="CS17" i="6"/>
  <c r="CV17" i="6"/>
  <c r="CY17" i="6"/>
  <c r="DB17" i="6"/>
  <c r="DE17" i="6"/>
  <c r="DH17" i="6"/>
  <c r="DK17" i="6"/>
  <c r="DN17" i="6"/>
  <c r="BI19" i="6"/>
  <c r="BL19" i="6"/>
  <c r="BO19" i="6"/>
  <c r="BR19" i="6"/>
  <c r="BU19" i="6"/>
  <c r="BX19" i="6"/>
  <c r="CA19" i="6"/>
  <c r="CD19" i="6"/>
  <c r="CG19" i="6"/>
  <c r="CJ19" i="6"/>
  <c r="CM19" i="6"/>
  <c r="CP19" i="6"/>
  <c r="CS19" i="6"/>
  <c r="CV19" i="6"/>
  <c r="CY19" i="6"/>
  <c r="DB19" i="6"/>
  <c r="DE19" i="6"/>
  <c r="DH19" i="6"/>
  <c r="DK19" i="6"/>
  <c r="DN19" i="6"/>
  <c r="BI22" i="6"/>
  <c r="BL22" i="6"/>
  <c r="BO22" i="6"/>
  <c r="BR22" i="6"/>
  <c r="BU22" i="6"/>
  <c r="BX22" i="6"/>
  <c r="CA22" i="6"/>
  <c r="CD22" i="6"/>
  <c r="CG22" i="6"/>
  <c r="CJ22" i="6"/>
  <c r="CM22" i="6"/>
  <c r="CP22" i="6"/>
  <c r="CS22" i="6"/>
  <c r="CV22" i="6"/>
  <c r="CY22" i="6"/>
  <c r="DB22" i="6"/>
  <c r="DE22" i="6"/>
  <c r="DH22" i="6"/>
  <c r="DK22" i="6"/>
  <c r="DN22" i="6"/>
  <c r="BI23" i="6"/>
  <c r="BL23" i="6"/>
  <c r="BO23" i="6"/>
  <c r="BR23" i="6"/>
  <c r="BU23" i="6"/>
  <c r="BX23" i="6"/>
  <c r="CA23" i="6"/>
  <c r="CD23" i="6"/>
  <c r="CG23" i="6"/>
  <c r="CJ23" i="6"/>
  <c r="CM23" i="6"/>
  <c r="CP23" i="6"/>
  <c r="CS23" i="6"/>
  <c r="CV23" i="6"/>
  <c r="CY23" i="6"/>
  <c r="DB23" i="6"/>
  <c r="DE23" i="6"/>
  <c r="DH23" i="6"/>
  <c r="DK23" i="6"/>
  <c r="DN23" i="6"/>
  <c r="BI24" i="6"/>
  <c r="BL24" i="6"/>
  <c r="BO24" i="6"/>
  <c r="BR24" i="6"/>
  <c r="BU24" i="6"/>
  <c r="BX24" i="6"/>
  <c r="CA24" i="6"/>
  <c r="CD24" i="6"/>
  <c r="CG24" i="6"/>
  <c r="CJ24" i="6"/>
  <c r="CM24" i="6"/>
  <c r="CP24" i="6"/>
  <c r="CS24" i="6"/>
  <c r="CV24" i="6"/>
  <c r="CY24" i="6"/>
  <c r="DB24" i="6"/>
  <c r="DE24" i="6"/>
  <c r="DH24" i="6"/>
  <c r="DK24" i="6"/>
  <c r="DN24" i="6"/>
  <c r="BI25" i="6"/>
  <c r="BL25" i="6"/>
  <c r="BO25" i="6"/>
  <c r="BR25" i="6"/>
  <c r="BU25" i="6"/>
  <c r="BX25" i="6"/>
  <c r="CA25" i="6"/>
  <c r="CD25" i="6"/>
  <c r="CG25" i="6"/>
  <c r="CJ25" i="6"/>
  <c r="CM25" i="6"/>
  <c r="CP25" i="6"/>
  <c r="CS25" i="6"/>
  <c r="CV25" i="6"/>
  <c r="CY25" i="6"/>
  <c r="DB25" i="6"/>
  <c r="DE25" i="6"/>
  <c r="DH25" i="6"/>
  <c r="DK25" i="6"/>
  <c r="DN25" i="6"/>
  <c r="BI21" i="6"/>
  <c r="BL21" i="6"/>
  <c r="BO21" i="6"/>
  <c r="BR21" i="6"/>
  <c r="BU21" i="6"/>
  <c r="BX21" i="6"/>
  <c r="CA21" i="6"/>
  <c r="CD21" i="6"/>
  <c r="CG21" i="6"/>
  <c r="CJ21" i="6"/>
  <c r="CM21" i="6"/>
  <c r="CP21" i="6"/>
  <c r="CS21" i="6"/>
  <c r="CV21" i="6"/>
  <c r="CY21" i="6"/>
  <c r="DB21" i="6"/>
  <c r="DE21" i="6"/>
  <c r="DH21" i="6"/>
  <c r="DK21" i="6"/>
  <c r="DN21" i="6"/>
  <c r="BU16" i="6"/>
  <c r="BX16" i="6"/>
  <c r="CA16" i="6"/>
  <c r="CD16" i="6"/>
  <c r="CG16" i="6"/>
  <c r="CJ16" i="6"/>
  <c r="CM16" i="6"/>
  <c r="CP16" i="6"/>
  <c r="CS16" i="6"/>
  <c r="CV16" i="6"/>
  <c r="CY16" i="6"/>
  <c r="DB16" i="6"/>
  <c r="DE16" i="6"/>
  <c r="DH16" i="6"/>
  <c r="DK16" i="6"/>
  <c r="DN16" i="6"/>
  <c r="BI26" i="6"/>
  <c r="BL26" i="6"/>
  <c r="BO26" i="6"/>
  <c r="BR26" i="6"/>
  <c r="BU26" i="6"/>
  <c r="BX26" i="6"/>
  <c r="CA26" i="6"/>
  <c r="CD26" i="6"/>
  <c r="CG26" i="6"/>
  <c r="CJ26" i="6"/>
  <c r="CM26" i="6"/>
  <c r="CP26" i="6"/>
  <c r="CS26" i="6"/>
  <c r="CV26" i="6"/>
  <c r="CY26" i="6"/>
  <c r="DB26" i="6"/>
  <c r="DE26" i="6"/>
  <c r="DH26" i="6"/>
  <c r="DK26" i="6"/>
  <c r="DN26" i="6"/>
  <c r="BI20" i="6"/>
  <c r="BL20" i="6"/>
  <c r="BO20" i="6"/>
  <c r="BR20" i="6"/>
  <c r="BU20" i="6"/>
  <c r="BX20" i="6"/>
  <c r="CD20" i="6"/>
  <c r="CG20" i="6"/>
  <c r="CJ20" i="6"/>
  <c r="CM20" i="6"/>
  <c r="CP20" i="6"/>
  <c r="CS20" i="6"/>
  <c r="CV20" i="6"/>
  <c r="CY20" i="6"/>
  <c r="DB20" i="6"/>
  <c r="DE20" i="6"/>
  <c r="DH20" i="6"/>
  <c r="DK20" i="6"/>
  <c r="DN20" i="6"/>
  <c r="BI27" i="6"/>
  <c r="BL27" i="6"/>
  <c r="BO27" i="6"/>
  <c r="BR27" i="6"/>
  <c r="BU27" i="6"/>
  <c r="BX27" i="6"/>
  <c r="CA27" i="6"/>
  <c r="CD27" i="6"/>
  <c r="CG27" i="6"/>
  <c r="CJ27" i="6"/>
  <c r="CM27" i="6"/>
  <c r="CP27" i="6"/>
  <c r="CS27" i="6"/>
  <c r="CV27" i="6"/>
  <c r="CY27" i="6"/>
  <c r="DB27" i="6"/>
  <c r="DE27" i="6"/>
  <c r="DH27" i="6"/>
  <c r="DK27" i="6"/>
  <c r="DN27" i="6"/>
  <c r="BI28" i="6"/>
  <c r="BL28" i="6"/>
  <c r="BO28" i="6"/>
  <c r="BR28" i="6"/>
  <c r="BU28" i="6"/>
  <c r="BX28" i="6"/>
  <c r="CA28" i="6"/>
  <c r="CD28" i="6"/>
  <c r="CG28" i="6"/>
  <c r="CJ28" i="6"/>
  <c r="CM28" i="6"/>
  <c r="CP28" i="6"/>
  <c r="CS28" i="6"/>
  <c r="CV28" i="6"/>
  <c r="CY28" i="6"/>
  <c r="DB28" i="6"/>
  <c r="DE28" i="6"/>
  <c r="DH28" i="6"/>
  <c r="DK28" i="6"/>
  <c r="DN28" i="6"/>
  <c r="BI29" i="6"/>
  <c r="BL29" i="6"/>
  <c r="BO29" i="6"/>
  <c r="BR29" i="6"/>
  <c r="BU29" i="6"/>
  <c r="BX29" i="6"/>
  <c r="CA29" i="6"/>
  <c r="CD29" i="6"/>
  <c r="CG29" i="6"/>
  <c r="CJ29" i="6"/>
  <c r="CM29" i="6"/>
  <c r="CP29" i="6"/>
  <c r="CS29" i="6"/>
  <c r="CV29" i="6"/>
  <c r="CY29" i="6"/>
  <c r="DB29" i="6"/>
  <c r="DE29" i="6"/>
  <c r="DH29" i="6"/>
  <c r="DK29" i="6"/>
  <c r="DN29" i="6"/>
  <c r="BI30" i="6"/>
  <c r="BL30" i="6"/>
  <c r="BO30" i="6"/>
  <c r="BR30" i="6"/>
  <c r="BU30" i="6"/>
  <c r="BX30" i="6"/>
  <c r="CA30" i="6"/>
  <c r="CD30" i="6"/>
  <c r="CG30" i="6"/>
  <c r="CJ30" i="6"/>
  <c r="CM30" i="6"/>
  <c r="CP30" i="6"/>
  <c r="CS30" i="6"/>
  <c r="CV30" i="6"/>
  <c r="CY30" i="6"/>
  <c r="DB30" i="6"/>
  <c r="DE30" i="6"/>
  <c r="DH30" i="6"/>
  <c r="DK30" i="6"/>
  <c r="DN30" i="6"/>
  <c r="BI31" i="6"/>
  <c r="BL31" i="6"/>
  <c r="BO31" i="6"/>
  <c r="BR31" i="6"/>
  <c r="BU31" i="6"/>
  <c r="BX31" i="6"/>
  <c r="CA31" i="6"/>
  <c r="CD31" i="6"/>
  <c r="CG31" i="6"/>
  <c r="CJ31" i="6"/>
  <c r="CM31" i="6"/>
  <c r="CP31" i="6"/>
  <c r="CS31" i="6"/>
  <c r="CV31" i="6"/>
  <c r="CY31" i="6"/>
  <c r="DB31" i="6"/>
  <c r="DE31" i="6"/>
  <c r="DH31" i="6"/>
  <c r="DK31" i="6"/>
  <c r="DN31" i="6"/>
  <c r="BI32" i="6"/>
  <c r="BL32" i="6"/>
  <c r="BO32" i="6"/>
  <c r="BR32" i="6"/>
  <c r="BU32" i="6"/>
  <c r="BX32" i="6"/>
  <c r="CA32" i="6"/>
  <c r="CD32" i="6"/>
  <c r="CG32" i="6"/>
  <c r="CJ32" i="6"/>
  <c r="CM32" i="6"/>
  <c r="CP32" i="6"/>
  <c r="CS32" i="6"/>
  <c r="CV32" i="6"/>
  <c r="CY32" i="6"/>
  <c r="DB32" i="6"/>
  <c r="DE32" i="6"/>
  <c r="DH32" i="6"/>
  <c r="DK32" i="6"/>
  <c r="DN32" i="6"/>
  <c r="BI33" i="6"/>
  <c r="BL33" i="6"/>
  <c r="BO33" i="6"/>
  <c r="BR33" i="6"/>
  <c r="BU33" i="6"/>
  <c r="BX33" i="6"/>
  <c r="CA33" i="6"/>
  <c r="CD33" i="6"/>
  <c r="CG33" i="6"/>
  <c r="CJ33" i="6"/>
  <c r="CM33" i="6"/>
  <c r="CP33" i="6"/>
  <c r="CS33" i="6"/>
  <c r="CV33" i="6"/>
  <c r="CY33" i="6"/>
  <c r="DB33" i="6"/>
  <c r="DE33" i="6"/>
  <c r="DH33" i="6"/>
  <c r="DK33" i="6"/>
  <c r="DN33" i="6"/>
  <c r="BI34" i="6"/>
  <c r="BL34" i="6"/>
  <c r="BO34" i="6"/>
  <c r="BR34" i="6"/>
  <c r="BU34" i="6"/>
  <c r="BX34" i="6"/>
  <c r="CA34" i="6"/>
  <c r="CD34" i="6"/>
  <c r="CG34" i="6"/>
  <c r="CJ34" i="6"/>
  <c r="CM34" i="6"/>
  <c r="CP34" i="6"/>
  <c r="CS34" i="6"/>
  <c r="CV34" i="6"/>
  <c r="CY34" i="6"/>
  <c r="DB34" i="6"/>
  <c r="DE34" i="6"/>
  <c r="DH34" i="6"/>
  <c r="DK34" i="6"/>
  <c r="DN34" i="6"/>
  <c r="BI35" i="6"/>
  <c r="BL35" i="6"/>
  <c r="BO35" i="6"/>
  <c r="BR35" i="6"/>
  <c r="BU35" i="6"/>
  <c r="BX35" i="6"/>
  <c r="CA35" i="6"/>
  <c r="CD35" i="6"/>
  <c r="CG35" i="6"/>
  <c r="CJ35" i="6"/>
  <c r="CM35" i="6"/>
  <c r="CP35" i="6"/>
  <c r="CS35" i="6"/>
  <c r="CV35" i="6"/>
  <c r="CY35" i="6"/>
  <c r="DB35" i="6"/>
  <c r="DE35" i="6"/>
  <c r="DH35" i="6"/>
  <c r="DK35" i="6"/>
  <c r="DN35" i="6"/>
  <c r="BI36" i="6"/>
  <c r="BL36" i="6"/>
  <c r="BO36" i="6"/>
  <c r="BR36" i="6"/>
  <c r="BU36" i="6"/>
  <c r="BX36" i="6"/>
  <c r="CA36" i="6"/>
  <c r="CD36" i="6"/>
  <c r="CG36" i="6"/>
  <c r="CJ36" i="6"/>
  <c r="CM36" i="6"/>
  <c r="CP36" i="6"/>
  <c r="CS36" i="6"/>
  <c r="CV36" i="6"/>
  <c r="CY36" i="6"/>
  <c r="DB36" i="6"/>
  <c r="DE36" i="6"/>
  <c r="DH36" i="6"/>
  <c r="DK36" i="6"/>
  <c r="DN36" i="6"/>
  <c r="BI37" i="6"/>
  <c r="BL37" i="6"/>
  <c r="BO37" i="6"/>
  <c r="BR37" i="6"/>
  <c r="BU37" i="6"/>
  <c r="BX37" i="6"/>
  <c r="CA37" i="6"/>
  <c r="CD37" i="6"/>
  <c r="CG37" i="6"/>
  <c r="CJ37" i="6"/>
  <c r="CM37" i="6"/>
  <c r="CP37" i="6"/>
  <c r="CS37" i="6"/>
  <c r="CV37" i="6"/>
  <c r="CY37" i="6"/>
  <c r="DB37" i="6"/>
  <c r="DE37" i="6"/>
  <c r="DH37" i="6"/>
  <c r="DK37" i="6"/>
  <c r="DN37" i="6"/>
  <c r="DQ13" i="16"/>
  <c r="DT13" i="16"/>
  <c r="DW13" i="16"/>
  <c r="DZ13" i="16"/>
  <c r="EC13" i="16"/>
  <c r="DQ14" i="16"/>
  <c r="DT14" i="16"/>
  <c r="DW14" i="16"/>
  <c r="DZ14" i="16"/>
  <c r="EC14" i="16"/>
  <c r="DQ12" i="16"/>
  <c r="DT12" i="16"/>
  <c r="DW12" i="16"/>
  <c r="DZ12" i="16"/>
  <c r="EC12" i="16"/>
  <c r="DQ16" i="16"/>
  <c r="DT16" i="16"/>
  <c r="DW16" i="16"/>
  <c r="DZ16" i="16"/>
  <c r="EC16" i="16"/>
  <c r="DQ15" i="16"/>
  <c r="DT15" i="16"/>
  <c r="DW15" i="16"/>
  <c r="DZ15" i="16"/>
  <c r="EC15" i="16"/>
  <c r="DQ17" i="16"/>
  <c r="DT17" i="16"/>
  <c r="DW17" i="16"/>
  <c r="DZ17" i="16"/>
  <c r="EC17" i="16"/>
  <c r="DQ18" i="16"/>
  <c r="DT18" i="16"/>
  <c r="DW18" i="16"/>
  <c r="DZ18" i="16"/>
  <c r="EC18" i="16"/>
  <c r="DQ19" i="16"/>
  <c r="DT19" i="16"/>
  <c r="DW19" i="16"/>
  <c r="DZ19" i="16"/>
  <c r="EC19" i="16"/>
  <c r="DQ20" i="16"/>
  <c r="DT20" i="16"/>
  <c r="DW20" i="16"/>
  <c r="DZ20" i="16"/>
  <c r="EC20" i="16"/>
  <c r="DQ21" i="16"/>
  <c r="DT21" i="16"/>
  <c r="DW21" i="16"/>
  <c r="DZ21" i="16"/>
  <c r="EC21" i="16"/>
  <c r="DQ22" i="16"/>
  <c r="DT22" i="16"/>
  <c r="DW22" i="16"/>
  <c r="DZ22" i="16"/>
  <c r="EC22" i="16"/>
  <c r="DQ23" i="16"/>
  <c r="DT23" i="16"/>
  <c r="DW23" i="16"/>
  <c r="DZ23" i="16"/>
  <c r="EC23" i="16"/>
  <c r="DQ24" i="16"/>
  <c r="DT24" i="16"/>
  <c r="DW24" i="16"/>
  <c r="DZ24" i="16"/>
  <c r="EC24" i="16"/>
  <c r="DQ25" i="16"/>
  <c r="DT25" i="16"/>
  <c r="DW25" i="16"/>
  <c r="DZ25" i="16"/>
  <c r="EC25" i="16"/>
  <c r="DQ26" i="16"/>
  <c r="DT26" i="16"/>
  <c r="DW26" i="16"/>
  <c r="DZ26" i="16"/>
  <c r="EC26" i="16"/>
  <c r="DQ27" i="16"/>
  <c r="DT27" i="16"/>
  <c r="DW27" i="16"/>
  <c r="DZ27" i="16"/>
  <c r="EC27" i="16"/>
  <c r="DQ28" i="16"/>
  <c r="DT28" i="16"/>
  <c r="DW28" i="16"/>
  <c r="DZ28" i="16"/>
  <c r="EC28" i="16"/>
  <c r="DQ29" i="16"/>
  <c r="DT29" i="16"/>
  <c r="DW29" i="16"/>
  <c r="DZ29" i="16"/>
  <c r="EC29" i="16"/>
  <c r="DQ30" i="16"/>
  <c r="DT30" i="16"/>
  <c r="DW30" i="16"/>
  <c r="DZ30" i="16"/>
  <c r="EC30" i="16"/>
  <c r="DQ31" i="16"/>
  <c r="DT31" i="16"/>
  <c r="DW31" i="16"/>
  <c r="DZ31" i="16"/>
  <c r="EC31" i="16"/>
  <c r="DQ32" i="16"/>
  <c r="DT32" i="16"/>
  <c r="DW32" i="16"/>
  <c r="DZ32" i="16"/>
  <c r="EC32" i="16"/>
  <c r="DQ33" i="16"/>
  <c r="DT33" i="16"/>
  <c r="DW33" i="16"/>
  <c r="DZ33" i="16"/>
  <c r="EC33" i="16"/>
  <c r="DQ34" i="16"/>
  <c r="DT34" i="16"/>
  <c r="DW34" i="16"/>
  <c r="DZ34" i="16"/>
  <c r="EC34" i="16"/>
  <c r="BU13" i="16"/>
  <c r="BX13" i="16"/>
  <c r="CA13" i="16"/>
  <c r="CD13" i="16"/>
  <c r="CG13" i="16"/>
  <c r="CJ13" i="16"/>
  <c r="CM13" i="16"/>
  <c r="CP13" i="16"/>
  <c r="CS13" i="16"/>
  <c r="CV13" i="16"/>
  <c r="CY13" i="16"/>
  <c r="DB13" i="16"/>
  <c r="DE13" i="16"/>
  <c r="DH13" i="16"/>
  <c r="DK13" i="16"/>
  <c r="DN13" i="16"/>
  <c r="BU14" i="16"/>
  <c r="BX14" i="16"/>
  <c r="CA14" i="16"/>
  <c r="CD14" i="16"/>
  <c r="CG14" i="16"/>
  <c r="CJ14" i="16"/>
  <c r="CM14" i="16"/>
  <c r="CP14" i="16"/>
  <c r="CS14" i="16"/>
  <c r="CV14" i="16"/>
  <c r="CY14" i="16"/>
  <c r="DB14" i="16"/>
  <c r="DE14" i="16"/>
  <c r="DH14" i="16"/>
  <c r="DK14" i="16"/>
  <c r="DN14" i="16"/>
  <c r="BU12" i="16"/>
  <c r="BX12" i="16"/>
  <c r="CA12" i="16"/>
  <c r="CD12" i="16"/>
  <c r="CG12" i="16"/>
  <c r="CJ12" i="16"/>
  <c r="CM12" i="16"/>
  <c r="CP12" i="16"/>
  <c r="CS12" i="16"/>
  <c r="CV12" i="16"/>
  <c r="CY12" i="16"/>
  <c r="DB12" i="16"/>
  <c r="DE12" i="16"/>
  <c r="DH12" i="16"/>
  <c r="DK12" i="16"/>
  <c r="DN12" i="16"/>
  <c r="BU16" i="16"/>
  <c r="BX16" i="16"/>
  <c r="CA16" i="16"/>
  <c r="CD16" i="16"/>
  <c r="CG16" i="16"/>
  <c r="CJ16" i="16"/>
  <c r="CM16" i="16"/>
  <c r="CP16" i="16"/>
  <c r="CS16" i="16"/>
  <c r="CV16" i="16"/>
  <c r="CY16" i="16"/>
  <c r="DB16" i="16"/>
  <c r="DE16" i="16"/>
  <c r="DH16" i="16"/>
  <c r="DK16" i="16"/>
  <c r="DN16" i="16"/>
  <c r="BU15" i="16"/>
  <c r="BX15" i="16"/>
  <c r="CA15" i="16"/>
  <c r="CD15" i="16"/>
  <c r="CG15" i="16"/>
  <c r="CJ15" i="16"/>
  <c r="CM15" i="16"/>
  <c r="CP15" i="16"/>
  <c r="CS15" i="16"/>
  <c r="CV15" i="16"/>
  <c r="CY15" i="16"/>
  <c r="DB15" i="16"/>
  <c r="DE15" i="16"/>
  <c r="DH15" i="16"/>
  <c r="DK15" i="16"/>
  <c r="DN15" i="16"/>
  <c r="BU17" i="16"/>
  <c r="BX17" i="16"/>
  <c r="CA17" i="16"/>
  <c r="CD17" i="16"/>
  <c r="CG17" i="16"/>
  <c r="CJ17" i="16"/>
  <c r="CM17" i="16"/>
  <c r="CP17" i="16"/>
  <c r="CS17" i="16"/>
  <c r="CV17" i="16"/>
  <c r="CY17" i="16"/>
  <c r="DB17" i="16"/>
  <c r="DE17" i="16"/>
  <c r="DH17" i="16"/>
  <c r="DK17" i="16"/>
  <c r="DN17" i="16"/>
  <c r="BU18" i="16"/>
  <c r="BX18" i="16"/>
  <c r="CA18" i="16"/>
  <c r="CD18" i="16"/>
  <c r="CG18" i="16"/>
  <c r="CJ18" i="16"/>
  <c r="CM18" i="16"/>
  <c r="CP18" i="16"/>
  <c r="CS18" i="16"/>
  <c r="CV18" i="16"/>
  <c r="CY18" i="16"/>
  <c r="DB18" i="16"/>
  <c r="DE18" i="16"/>
  <c r="DH18" i="16"/>
  <c r="DK18" i="16"/>
  <c r="DN18" i="16"/>
  <c r="BU19" i="16"/>
  <c r="BX19" i="16"/>
  <c r="CA19" i="16"/>
  <c r="CD19" i="16"/>
  <c r="CG19" i="16"/>
  <c r="CJ19" i="16"/>
  <c r="CM19" i="16"/>
  <c r="CP19" i="16"/>
  <c r="CS19" i="16"/>
  <c r="CV19" i="16"/>
  <c r="CY19" i="16"/>
  <c r="DB19" i="16"/>
  <c r="DE19" i="16"/>
  <c r="DH19" i="16"/>
  <c r="DK19" i="16"/>
  <c r="DN19" i="16"/>
  <c r="BU20" i="16"/>
  <c r="BX20" i="16"/>
  <c r="CA20" i="16"/>
  <c r="CD20" i="16"/>
  <c r="CG20" i="16"/>
  <c r="CJ20" i="16"/>
  <c r="CM20" i="16"/>
  <c r="CP20" i="16"/>
  <c r="CS20" i="16"/>
  <c r="CV20" i="16"/>
  <c r="CY20" i="16"/>
  <c r="DB20" i="16"/>
  <c r="DE20" i="16"/>
  <c r="DH20" i="16"/>
  <c r="DK20" i="16"/>
  <c r="DN20" i="16"/>
  <c r="BU21" i="16"/>
  <c r="BX21" i="16"/>
  <c r="CA21" i="16"/>
  <c r="CD21" i="16"/>
  <c r="CG21" i="16"/>
  <c r="CJ21" i="16"/>
  <c r="CM21" i="16"/>
  <c r="CP21" i="16"/>
  <c r="CS21" i="16"/>
  <c r="CV21" i="16"/>
  <c r="CY21" i="16"/>
  <c r="DB21" i="16"/>
  <c r="DE21" i="16"/>
  <c r="DH21" i="16"/>
  <c r="DK21" i="16"/>
  <c r="DN21" i="16"/>
  <c r="BU22" i="16"/>
  <c r="BX22" i="16"/>
  <c r="CA22" i="16"/>
  <c r="CD22" i="16"/>
  <c r="CG22" i="16"/>
  <c r="CJ22" i="16"/>
  <c r="CM22" i="16"/>
  <c r="CP22" i="16"/>
  <c r="CS22" i="16"/>
  <c r="CV22" i="16"/>
  <c r="CY22" i="16"/>
  <c r="DB22" i="16"/>
  <c r="DE22" i="16"/>
  <c r="DH22" i="16"/>
  <c r="DK22" i="16"/>
  <c r="DN22" i="16"/>
  <c r="BU23" i="16"/>
  <c r="BX23" i="16"/>
  <c r="CA23" i="16"/>
  <c r="CD23" i="16"/>
  <c r="CG23" i="16"/>
  <c r="CJ23" i="16"/>
  <c r="CM23" i="16"/>
  <c r="CP23" i="16"/>
  <c r="CS23" i="16"/>
  <c r="CV23" i="16"/>
  <c r="CY23" i="16"/>
  <c r="DB23" i="16"/>
  <c r="DE23" i="16"/>
  <c r="DH23" i="16"/>
  <c r="DK23" i="16"/>
  <c r="DN23" i="16"/>
  <c r="BU24" i="16"/>
  <c r="BX24" i="16"/>
  <c r="CA24" i="16"/>
  <c r="CD24" i="16"/>
  <c r="CG24" i="16"/>
  <c r="CJ24" i="16"/>
  <c r="CM24" i="16"/>
  <c r="CP24" i="16"/>
  <c r="CS24" i="16"/>
  <c r="CV24" i="16"/>
  <c r="CY24" i="16"/>
  <c r="DB24" i="16"/>
  <c r="DE24" i="16"/>
  <c r="DH24" i="16"/>
  <c r="DK24" i="16"/>
  <c r="DN24" i="16"/>
  <c r="BU25" i="16"/>
  <c r="BX25" i="16"/>
  <c r="CA25" i="16"/>
  <c r="CD25" i="16"/>
  <c r="CG25" i="16"/>
  <c r="CJ25" i="16"/>
  <c r="CM25" i="16"/>
  <c r="CP25" i="16"/>
  <c r="CS25" i="16"/>
  <c r="CV25" i="16"/>
  <c r="CY25" i="16"/>
  <c r="DB25" i="16"/>
  <c r="DE25" i="16"/>
  <c r="DH25" i="16"/>
  <c r="DK25" i="16"/>
  <c r="DN25" i="16"/>
  <c r="BU26" i="16"/>
  <c r="BX26" i="16"/>
  <c r="CA26" i="16"/>
  <c r="CD26" i="16"/>
  <c r="CG26" i="16"/>
  <c r="CJ26" i="16"/>
  <c r="CM26" i="16"/>
  <c r="CP26" i="16"/>
  <c r="CS26" i="16"/>
  <c r="CV26" i="16"/>
  <c r="CY26" i="16"/>
  <c r="DB26" i="16"/>
  <c r="DE26" i="16"/>
  <c r="DH26" i="16"/>
  <c r="DK26" i="16"/>
  <c r="DN26" i="16"/>
  <c r="BU27" i="16"/>
  <c r="BX27" i="16"/>
  <c r="CA27" i="16"/>
  <c r="CD27" i="16"/>
  <c r="CG27" i="16"/>
  <c r="CJ27" i="16"/>
  <c r="CM27" i="16"/>
  <c r="CP27" i="16"/>
  <c r="CS27" i="16"/>
  <c r="CV27" i="16"/>
  <c r="CY27" i="16"/>
  <c r="DB27" i="16"/>
  <c r="DE27" i="16"/>
  <c r="DH27" i="16"/>
  <c r="DK27" i="16"/>
  <c r="DN27" i="16"/>
  <c r="BU28" i="16"/>
  <c r="BX28" i="16"/>
  <c r="CA28" i="16"/>
  <c r="CD28" i="16"/>
  <c r="CG28" i="16"/>
  <c r="CJ28" i="16"/>
  <c r="CM28" i="16"/>
  <c r="CP28" i="16"/>
  <c r="CS28" i="16"/>
  <c r="CV28" i="16"/>
  <c r="CY28" i="16"/>
  <c r="DB28" i="16"/>
  <c r="DE28" i="16"/>
  <c r="DH28" i="16"/>
  <c r="DK28" i="16"/>
  <c r="DN28" i="16"/>
  <c r="BU29" i="16"/>
  <c r="BX29" i="16"/>
  <c r="CA29" i="16"/>
  <c r="CD29" i="16"/>
  <c r="CG29" i="16"/>
  <c r="CJ29" i="16"/>
  <c r="CM29" i="16"/>
  <c r="CP29" i="16"/>
  <c r="CS29" i="16"/>
  <c r="CV29" i="16"/>
  <c r="CY29" i="16"/>
  <c r="DB29" i="16"/>
  <c r="DE29" i="16"/>
  <c r="DH29" i="16"/>
  <c r="DK29" i="16"/>
  <c r="DN29" i="16"/>
  <c r="BU30" i="16"/>
  <c r="BX30" i="16"/>
  <c r="CA30" i="16"/>
  <c r="CD30" i="16"/>
  <c r="CG30" i="16"/>
  <c r="CJ30" i="16"/>
  <c r="CM30" i="16"/>
  <c r="CP30" i="16"/>
  <c r="CS30" i="16"/>
  <c r="CV30" i="16"/>
  <c r="CY30" i="16"/>
  <c r="DB30" i="16"/>
  <c r="DE30" i="16"/>
  <c r="DH30" i="16"/>
  <c r="DK30" i="16"/>
  <c r="DN30" i="16"/>
  <c r="BU31" i="16"/>
  <c r="BX31" i="16"/>
  <c r="CA31" i="16"/>
  <c r="CD31" i="16"/>
  <c r="CG31" i="16"/>
  <c r="CJ31" i="16"/>
  <c r="CM31" i="16"/>
  <c r="CP31" i="16"/>
  <c r="CS31" i="16"/>
  <c r="CV31" i="16"/>
  <c r="CY31" i="16"/>
  <c r="DB31" i="16"/>
  <c r="DE31" i="16"/>
  <c r="DH31" i="16"/>
  <c r="DK31" i="16"/>
  <c r="DN31" i="16"/>
  <c r="BU32" i="16"/>
  <c r="BX32" i="16"/>
  <c r="CA32" i="16"/>
  <c r="CD32" i="16"/>
  <c r="CG32" i="16"/>
  <c r="CJ32" i="16"/>
  <c r="CM32" i="16"/>
  <c r="CP32" i="16"/>
  <c r="CS32" i="16"/>
  <c r="CV32" i="16"/>
  <c r="CY32" i="16"/>
  <c r="DB32" i="16"/>
  <c r="DE32" i="16"/>
  <c r="DH32" i="16"/>
  <c r="DK32" i="16"/>
  <c r="DN32" i="16"/>
  <c r="BU33" i="16"/>
  <c r="BX33" i="16"/>
  <c r="CA33" i="16"/>
  <c r="CD33" i="16"/>
  <c r="CG33" i="16"/>
  <c r="CJ33" i="16"/>
  <c r="CM33" i="16"/>
  <c r="CP33" i="16"/>
  <c r="CS33" i="16"/>
  <c r="CV33" i="16"/>
  <c r="CY33" i="16"/>
  <c r="DB33" i="16"/>
  <c r="DE33" i="16"/>
  <c r="DH33" i="16"/>
  <c r="DK33" i="16"/>
  <c r="DN33" i="16"/>
  <c r="BU34" i="16"/>
  <c r="BX34" i="16"/>
  <c r="CA34" i="16"/>
  <c r="CD34" i="16"/>
  <c r="CG34" i="16"/>
  <c r="CJ34" i="16"/>
  <c r="CM34" i="16"/>
  <c r="CP34" i="16"/>
  <c r="CS34" i="16"/>
  <c r="CV34" i="16"/>
  <c r="CY34" i="16"/>
  <c r="DB34" i="16"/>
  <c r="DE34" i="16"/>
  <c r="DH34" i="16"/>
  <c r="DK34" i="16"/>
  <c r="DN34" i="16"/>
  <c r="BR12" i="16"/>
  <c r="BO16" i="16"/>
  <c r="BR16" i="16"/>
  <c r="BO15" i="16"/>
  <c r="BO17" i="16"/>
  <c r="BR17" i="16"/>
  <c r="BO18" i="16"/>
  <c r="BR18" i="16"/>
  <c r="BO19" i="16"/>
  <c r="BR19" i="16"/>
  <c r="BO20" i="16"/>
  <c r="BR20" i="16"/>
  <c r="BO21" i="16"/>
  <c r="BR21" i="16"/>
  <c r="BO22" i="16"/>
  <c r="BR22" i="16"/>
  <c r="BO23" i="16"/>
  <c r="BR23" i="16"/>
  <c r="BO24" i="16"/>
  <c r="BR24" i="16"/>
  <c r="BO25" i="16"/>
  <c r="BR25" i="16"/>
  <c r="BO26" i="16"/>
  <c r="BR26" i="16"/>
  <c r="BO27" i="16"/>
  <c r="BR27" i="16"/>
  <c r="BO28" i="16"/>
  <c r="BR28" i="16"/>
  <c r="BO29" i="16"/>
  <c r="BR29" i="16"/>
  <c r="BO30" i="16"/>
  <c r="BR30" i="16"/>
  <c r="BO31" i="16"/>
  <c r="BR31" i="16"/>
  <c r="BO32" i="16"/>
  <c r="BR32" i="16"/>
  <c r="BO33" i="16"/>
  <c r="BR33" i="16"/>
  <c r="BO34" i="16"/>
  <c r="BR34" i="16"/>
  <c r="BL16" i="16"/>
  <c r="BL15" i="16"/>
  <c r="BL17" i="16"/>
  <c r="BL18" i="16"/>
  <c r="BL19" i="16"/>
  <c r="BL20" i="16"/>
  <c r="BL21" i="16"/>
  <c r="BL22" i="16"/>
  <c r="BL23" i="16"/>
  <c r="BL24" i="16"/>
  <c r="BL25" i="16"/>
  <c r="BL26" i="16"/>
  <c r="BL27" i="16"/>
  <c r="BL28" i="16"/>
  <c r="BL29" i="16"/>
  <c r="BL30" i="16"/>
  <c r="BL31" i="16"/>
  <c r="BL32" i="16"/>
  <c r="BL33" i="16"/>
  <c r="BL34" i="16"/>
  <c r="BI16" i="16"/>
  <c r="BI15" i="16"/>
  <c r="BI17" i="16"/>
  <c r="BI18" i="16"/>
  <c r="BI19" i="16"/>
  <c r="BI20" i="16"/>
  <c r="BI21" i="16"/>
  <c r="BI22" i="16"/>
  <c r="BI23" i="16"/>
  <c r="BI24" i="16"/>
  <c r="BI25" i="16"/>
  <c r="BI26" i="16"/>
  <c r="BI27" i="16"/>
  <c r="BI28" i="16"/>
  <c r="BI29" i="16"/>
  <c r="BI30" i="16"/>
  <c r="BI31" i="16"/>
  <c r="BI32" i="16"/>
  <c r="BI33" i="16"/>
  <c r="BI34" i="16"/>
  <c r="AH10" i="31"/>
  <c r="AE10" i="31"/>
  <c r="AK16" i="27"/>
  <c r="AK17" i="18"/>
  <c r="AK24" i="26"/>
  <c r="AH15" i="5"/>
  <c r="AN18" i="12"/>
  <c r="AN19" i="9"/>
  <c r="AN17" i="9"/>
  <c r="AN16" i="9"/>
  <c r="AT18" i="19"/>
  <c r="AN18" i="19"/>
  <c r="AT15" i="19"/>
  <c r="AN15" i="19"/>
  <c r="AH20" i="11"/>
  <c r="D11" i="32"/>
  <c r="AH11" i="32"/>
  <c r="AE11" i="32"/>
  <c r="BR15" i="16"/>
  <c r="CA20" i="6"/>
  <c r="AQ19" i="9"/>
  <c r="AQ21" i="2"/>
  <c r="AQ20" i="19"/>
  <c r="AQ15" i="19"/>
  <c r="AQ18" i="12"/>
  <c r="AN15" i="5"/>
  <c r="AN20" i="11"/>
  <c r="AK24" i="25"/>
  <c r="AQ24" i="26"/>
  <c r="AN16" i="27"/>
  <c r="BO12" i="16"/>
  <c r="AQ11" i="32"/>
  <c r="BL12" i="16"/>
  <c r="BO16" i="6"/>
  <c r="BL16" i="6"/>
  <c r="AQ17" i="9"/>
  <c r="AN15" i="7"/>
  <c r="AQ21" i="19"/>
  <c r="AQ18" i="19"/>
  <c r="AQ20" i="12"/>
  <c r="AQ22" i="12"/>
  <c r="AN23" i="11"/>
  <c r="AQ24" i="25"/>
  <c r="AN17" i="18"/>
  <c r="BR10" i="2"/>
  <c r="BR16" i="6"/>
  <c r="AQ10" i="31"/>
  <c r="BI12" i="16"/>
  <c r="BI16" i="6"/>
  <c r="AQ16" i="9"/>
  <c r="BZ21" i="2" l="1"/>
  <c r="BN19" i="9"/>
  <c r="BN17" i="9"/>
  <c r="BN16" i="9"/>
  <c r="AP15" i="7"/>
  <c r="BK21" i="19"/>
  <c r="EL21" i="19"/>
  <c r="EL20" i="19"/>
  <c r="BK20" i="19"/>
  <c r="EL18" i="19"/>
  <c r="BK18" i="19"/>
  <c r="BK15" i="19"/>
  <c r="EL15" i="19"/>
  <c r="BK22" i="12"/>
  <c r="EL22" i="12" s="1"/>
  <c r="BK20" i="12"/>
  <c r="EL20" i="12" s="1"/>
  <c r="BK18" i="12"/>
  <c r="EL18" i="12" s="1"/>
  <c r="AP15" i="5"/>
  <c r="EQ23" i="11"/>
  <c r="EQ20" i="11"/>
  <c r="ET24" i="25"/>
  <c r="ET24" i="26"/>
  <c r="EH17" i="18"/>
  <c r="EH16" i="27"/>
  <c r="DM11" i="32"/>
  <c r="EB10" i="31"/>
  <c r="EF13" i="31" s="1"/>
  <c r="BF17" i="16"/>
  <c r="BF18" i="16"/>
  <c r="BF19" i="16"/>
  <c r="BF20" i="16"/>
  <c r="BF21" i="16"/>
  <c r="BF22" i="16"/>
  <c r="BF23" i="16"/>
  <c r="BF24" i="16"/>
  <c r="BF25" i="16"/>
  <c r="BF26" i="16"/>
  <c r="BF27" i="16"/>
  <c r="BF28" i="16"/>
  <c r="BF29" i="16"/>
  <c r="BF30" i="16"/>
  <c r="BF31" i="16"/>
  <c r="BF32" i="16"/>
  <c r="BF33" i="16"/>
  <c r="BF34" i="16"/>
  <c r="AZ12" i="16"/>
  <c r="AZ17" i="16"/>
  <c r="AZ18" i="16"/>
  <c r="AZ19" i="16"/>
  <c r="AZ20" i="16"/>
  <c r="AZ21" i="16"/>
  <c r="AZ22" i="16"/>
  <c r="AZ23" i="16"/>
  <c r="AZ24" i="16"/>
  <c r="AZ25" i="16"/>
  <c r="AZ26" i="16"/>
  <c r="AZ27" i="16"/>
  <c r="AZ28" i="16"/>
  <c r="AZ29" i="16"/>
  <c r="AZ30" i="16"/>
  <c r="AZ31" i="16"/>
  <c r="AZ32" i="16"/>
  <c r="AZ33" i="16"/>
  <c r="AZ34" i="16"/>
  <c r="BC17" i="16"/>
  <c r="BC18" i="16"/>
  <c r="BC19" i="16"/>
  <c r="BC20" i="16"/>
  <c r="BC21" i="16"/>
  <c r="BC22" i="16"/>
  <c r="BC23" i="16"/>
  <c r="BC24" i="16"/>
  <c r="BC25" i="16"/>
  <c r="BC26" i="16"/>
  <c r="BC27" i="16"/>
  <c r="BC28" i="16"/>
  <c r="BC29" i="16"/>
  <c r="BC30" i="16"/>
  <c r="BC31" i="16"/>
  <c r="BC32" i="16"/>
  <c r="BC33" i="16"/>
  <c r="BC34" i="16"/>
  <c r="DQ37" i="6"/>
  <c r="BC16" i="6"/>
  <c r="AZ16" i="6"/>
  <c r="AW16" i="6"/>
  <c r="AT16" i="6"/>
  <c r="AQ16" i="6"/>
  <c r="AK16" i="6"/>
  <c r="AH16" i="6"/>
  <c r="AE16" i="6"/>
  <c r="AB16" i="6"/>
  <c r="Y16" i="6"/>
  <c r="V16" i="6"/>
  <c r="S16" i="6"/>
  <c r="P16" i="6"/>
  <c r="M16" i="6"/>
  <c r="J16" i="6"/>
  <c r="G16" i="6"/>
  <c r="D16" i="6"/>
  <c r="A37" i="6"/>
  <c r="AN16" i="6"/>
  <c r="BF12" i="16"/>
  <c r="EI18" i="28" l="1"/>
  <c r="EF17" i="28"/>
  <c r="EC17" i="28"/>
  <c r="DZ17" i="28"/>
  <c r="DW17" i="28"/>
  <c r="DT17" i="28"/>
  <c r="DQ17" i="28"/>
  <c r="DN17" i="28"/>
  <c r="DK17" i="28"/>
  <c r="DH17" i="28"/>
  <c r="DE17" i="28"/>
  <c r="DB17" i="28"/>
  <c r="CY17" i="28"/>
  <c r="CV17" i="28"/>
  <c r="CS17" i="28"/>
  <c r="CP17" i="28"/>
  <c r="CM17" i="28"/>
  <c r="CJ17" i="28"/>
  <c r="CG17" i="28"/>
  <c r="CD17" i="28"/>
  <c r="CA17" i="28"/>
  <c r="BX17" i="28"/>
  <c r="BU17" i="28"/>
  <c r="BR17" i="28"/>
  <c r="BO17" i="28"/>
  <c r="BL17" i="28"/>
  <c r="BI17" i="28"/>
  <c r="BF17" i="28"/>
  <c r="BC17" i="28"/>
  <c r="AZ17" i="28"/>
  <c r="AW17" i="28"/>
  <c r="AT17" i="28"/>
  <c r="AQ17" i="28"/>
  <c r="AH17" i="28"/>
  <c r="AE17" i="28"/>
  <c r="AB17" i="28"/>
  <c r="V17" i="28"/>
  <c r="S17" i="28"/>
  <c r="P17" i="28"/>
  <c r="M17" i="28"/>
  <c r="J17" i="28"/>
  <c r="G17" i="28"/>
  <c r="D17" i="28"/>
  <c r="A18" i="28"/>
  <c r="EI20" i="16"/>
  <c r="EI21" i="16"/>
  <c r="EI23" i="16"/>
  <c r="EI25" i="16"/>
  <c r="EI26" i="16"/>
  <c r="EI27" i="16"/>
  <c r="EF34" i="16"/>
  <c r="AW34" i="16"/>
  <c r="AT34" i="16"/>
  <c r="AQ34" i="16"/>
  <c r="AK34" i="16"/>
  <c r="AE34" i="16"/>
  <c r="AB34" i="16"/>
  <c r="Y34" i="16"/>
  <c r="V34" i="16"/>
  <c r="S34" i="16"/>
  <c r="P34" i="16"/>
  <c r="M34" i="16"/>
  <c r="J34" i="16"/>
  <c r="G34" i="16"/>
  <c r="D34" i="16"/>
  <c r="EF33" i="16"/>
  <c r="AW33" i="16"/>
  <c r="AT33" i="16"/>
  <c r="AQ33" i="16"/>
  <c r="AK33" i="16"/>
  <c r="AE33" i="16"/>
  <c r="AB33" i="16"/>
  <c r="Y33" i="16"/>
  <c r="V33" i="16"/>
  <c r="S33" i="16"/>
  <c r="P33" i="16"/>
  <c r="M33" i="16"/>
  <c r="J33" i="16"/>
  <c r="G33" i="16"/>
  <c r="D33" i="16"/>
  <c r="EF32" i="16"/>
  <c r="AW32" i="16"/>
  <c r="AT32" i="16"/>
  <c r="AQ32" i="16"/>
  <c r="AK32" i="16"/>
  <c r="AE32" i="16"/>
  <c r="AB32" i="16"/>
  <c r="Y32" i="16"/>
  <c r="V32" i="16"/>
  <c r="S32" i="16"/>
  <c r="P32" i="16"/>
  <c r="M32" i="16"/>
  <c r="J32" i="16"/>
  <c r="G32" i="16"/>
  <c r="D32" i="16"/>
  <c r="EF31" i="16"/>
  <c r="AW31" i="16"/>
  <c r="AT31" i="16"/>
  <c r="AQ31" i="16"/>
  <c r="AK31" i="16"/>
  <c r="AE31" i="16"/>
  <c r="AB31" i="16"/>
  <c r="Y31" i="16"/>
  <c r="V31" i="16"/>
  <c r="S31" i="16"/>
  <c r="P31" i="16"/>
  <c r="M31" i="16"/>
  <c r="J31" i="16"/>
  <c r="G31" i="16"/>
  <c r="D31" i="16"/>
  <c r="EF30" i="16"/>
  <c r="AW19" i="16"/>
  <c r="AT19" i="16"/>
  <c r="AQ19" i="16"/>
  <c r="AK19" i="16"/>
  <c r="AE19" i="16"/>
  <c r="Y19" i="16"/>
  <c r="V19" i="16"/>
  <c r="S19" i="16"/>
  <c r="P19" i="16"/>
  <c r="M19" i="16"/>
  <c r="J19" i="16"/>
  <c r="G19" i="16"/>
  <c r="D19" i="16"/>
  <c r="EF29" i="16"/>
  <c r="AW18" i="16"/>
  <c r="AT18" i="16"/>
  <c r="AQ18" i="16"/>
  <c r="AK18" i="16"/>
  <c r="AE18" i="16"/>
  <c r="Y18" i="16"/>
  <c r="V18" i="16"/>
  <c r="S18" i="16"/>
  <c r="P18" i="16"/>
  <c r="M18" i="16"/>
  <c r="J18" i="16"/>
  <c r="G18" i="16"/>
  <c r="D18" i="16"/>
  <c r="EF28" i="16"/>
  <c r="AW17" i="16"/>
  <c r="AT17" i="16"/>
  <c r="AK17" i="16"/>
  <c r="AE17" i="16"/>
  <c r="Y17" i="16"/>
  <c r="V17" i="16"/>
  <c r="S17" i="16"/>
  <c r="P17" i="16"/>
  <c r="M17" i="16"/>
  <c r="J17" i="16"/>
  <c r="G17" i="16"/>
  <c r="D17" i="16"/>
  <c r="EI18" i="27"/>
  <c r="EF14" i="27"/>
  <c r="EC14" i="27"/>
  <c r="DZ14" i="27"/>
  <c r="DW14" i="27"/>
  <c r="DT14" i="27"/>
  <c r="DQ14" i="27"/>
  <c r="DN14" i="27"/>
  <c r="DK14" i="27"/>
  <c r="DH14" i="27"/>
  <c r="DE14" i="27"/>
  <c r="DB14" i="27"/>
  <c r="CY14" i="27"/>
  <c r="CV14" i="27"/>
  <c r="CS14" i="27"/>
  <c r="CP14" i="27"/>
  <c r="CM14" i="27"/>
  <c r="CJ14" i="27"/>
  <c r="CG14" i="27"/>
  <c r="CD14" i="27"/>
  <c r="CA14" i="27"/>
  <c r="BX14" i="27"/>
  <c r="BU14" i="27"/>
  <c r="BR14" i="27"/>
  <c r="BO14" i="27"/>
  <c r="BL14" i="27"/>
  <c r="BI14" i="27"/>
  <c r="BF14" i="27"/>
  <c r="BC14" i="27"/>
  <c r="AZ14" i="27"/>
  <c r="AW14" i="27"/>
  <c r="AT14" i="27"/>
  <c r="AQ14" i="27"/>
  <c r="AH14" i="27"/>
  <c r="AE14" i="27"/>
  <c r="AB14" i="27"/>
  <c r="V14" i="27"/>
  <c r="S14" i="27"/>
  <c r="P14" i="27"/>
  <c r="M14" i="27"/>
  <c r="J14" i="27"/>
  <c r="G14" i="27"/>
  <c r="D14" i="27"/>
  <c r="A18" i="27"/>
  <c r="DQ36" i="6"/>
  <c r="BF19" i="6"/>
  <c r="BC19" i="6"/>
  <c r="AZ19" i="6"/>
  <c r="AT19" i="6"/>
  <c r="AQ19" i="6"/>
  <c r="AN19" i="6"/>
  <c r="AK19" i="6"/>
  <c r="AH19" i="6"/>
  <c r="AE19" i="6"/>
  <c r="Y19" i="6"/>
  <c r="V19" i="6"/>
  <c r="S19" i="6"/>
  <c r="P19" i="6"/>
  <c r="M19" i="6"/>
  <c r="J19" i="6"/>
  <c r="G19" i="6"/>
  <c r="D19" i="6"/>
  <c r="A36" i="6"/>
  <c r="DQ35" i="6"/>
  <c r="BF21" i="6"/>
  <c r="BC21" i="6"/>
  <c r="AZ21" i="6"/>
  <c r="AW21" i="6"/>
  <c r="AE21" i="6"/>
  <c r="Y21" i="6"/>
  <c r="V21" i="6"/>
  <c r="P21" i="6"/>
  <c r="M21" i="6"/>
  <c r="J21" i="6"/>
  <c r="G21" i="6"/>
  <c r="D21" i="6"/>
  <c r="A35" i="6"/>
  <c r="DQ34" i="6"/>
  <c r="BF25" i="6"/>
  <c r="BC25" i="6"/>
  <c r="AZ25" i="6"/>
  <c r="AW25" i="6"/>
  <c r="AT25" i="6"/>
  <c r="AQ25" i="6"/>
  <c r="AN25" i="6"/>
  <c r="AK25" i="6"/>
  <c r="AH25" i="6"/>
  <c r="AE25" i="6"/>
  <c r="Y25" i="6"/>
  <c r="V25" i="6"/>
  <c r="S25" i="6"/>
  <c r="P25" i="6"/>
  <c r="M25" i="6"/>
  <c r="J25" i="6"/>
  <c r="G25" i="6"/>
  <c r="D25" i="6"/>
  <c r="A34" i="6"/>
  <c r="DQ33" i="6"/>
  <c r="BF24" i="6"/>
  <c r="BC24" i="6"/>
  <c r="AZ24" i="6"/>
  <c r="AW24" i="6"/>
  <c r="AT24" i="6"/>
  <c r="AQ24" i="6"/>
  <c r="AN24" i="6"/>
  <c r="AK24" i="6"/>
  <c r="AE24" i="6"/>
  <c r="Y24" i="6"/>
  <c r="V24" i="6"/>
  <c r="S24" i="6"/>
  <c r="P24" i="6"/>
  <c r="M24" i="6"/>
  <c r="J24" i="6"/>
  <c r="G24" i="6"/>
  <c r="D24" i="6"/>
  <c r="A33" i="6"/>
  <c r="DQ32" i="6"/>
  <c r="BF23" i="6"/>
  <c r="BC23" i="6"/>
  <c r="AZ23" i="6"/>
  <c r="AW23" i="6"/>
  <c r="AT23" i="6"/>
  <c r="AQ23" i="6"/>
  <c r="AN23" i="6"/>
  <c r="AK23" i="6"/>
  <c r="AE23" i="6"/>
  <c r="Y23" i="6"/>
  <c r="V23" i="6"/>
  <c r="S23" i="6"/>
  <c r="P23" i="6"/>
  <c r="M23" i="6"/>
  <c r="J23" i="6"/>
  <c r="G23" i="6"/>
  <c r="A32" i="6"/>
  <c r="DQ31" i="6"/>
  <c r="BF22" i="6"/>
  <c r="BC22" i="6"/>
  <c r="AZ22" i="6"/>
  <c r="AW22" i="6"/>
  <c r="AT22" i="6"/>
  <c r="AQ22" i="6"/>
  <c r="AN22" i="6"/>
  <c r="AK22" i="6"/>
  <c r="AE22" i="6"/>
  <c r="Y22" i="6"/>
  <c r="V22" i="6"/>
  <c r="S22" i="6"/>
  <c r="P22" i="6"/>
  <c r="M22" i="6"/>
  <c r="J22" i="6"/>
  <c r="G22" i="6"/>
  <c r="A31" i="6"/>
  <c r="DQ30" i="6"/>
  <c r="BF14" i="6"/>
  <c r="AZ14" i="6"/>
  <c r="AW14" i="6"/>
  <c r="AT14" i="6"/>
  <c r="AQ14" i="6"/>
  <c r="AN14" i="6"/>
  <c r="AK14" i="6"/>
  <c r="AE14" i="6"/>
  <c r="AB14" i="6"/>
  <c r="V14" i="6"/>
  <c r="S14" i="6"/>
  <c r="P14" i="6"/>
  <c r="G14" i="6"/>
  <c r="A30" i="6"/>
  <c r="AQ26" i="7"/>
  <c r="AN13" i="7"/>
  <c r="AK13" i="7"/>
  <c r="AH13" i="7"/>
  <c r="AE13" i="7"/>
  <c r="AB13" i="7"/>
  <c r="Y13" i="7"/>
  <c r="S13" i="7"/>
  <c r="P13" i="7"/>
  <c r="M13" i="7"/>
  <c r="J13" i="7"/>
  <c r="G13" i="7"/>
  <c r="D13" i="7"/>
  <c r="A26" i="7"/>
  <c r="EF27" i="16"/>
  <c r="AW12" i="16"/>
  <c r="AT12" i="16"/>
  <c r="AQ12" i="16"/>
  <c r="AK12" i="16"/>
  <c r="AE12" i="16"/>
  <c r="AB12" i="16"/>
  <c r="V12" i="16"/>
  <c r="S12" i="16"/>
  <c r="P12" i="16"/>
  <c r="M12" i="16"/>
  <c r="J12" i="16"/>
  <c r="G12" i="16"/>
  <c r="D12" i="16"/>
  <c r="AH12" i="16"/>
  <c r="AN12" i="16"/>
  <c r="AK17" i="28"/>
  <c r="AH34" i="16"/>
  <c r="AN34" i="16"/>
  <c r="AN33" i="16"/>
  <c r="AH33" i="16"/>
  <c r="AH32" i="16"/>
  <c r="AN32" i="16"/>
  <c r="AH31" i="16"/>
  <c r="AN31" i="16"/>
  <c r="AN19" i="16"/>
  <c r="AH19" i="16"/>
  <c r="AH18" i="16"/>
  <c r="AN18" i="16"/>
  <c r="AN17" i="16"/>
  <c r="AH17" i="16"/>
  <c r="AT21" i="6"/>
  <c r="AK21" i="6"/>
  <c r="AH21" i="6"/>
  <c r="S21" i="6"/>
  <c r="AN21" i="6"/>
  <c r="AH24" i="6"/>
  <c r="D23" i="6"/>
  <c r="AH23" i="6"/>
  <c r="D22" i="6"/>
  <c r="AH22" i="6"/>
  <c r="D14" i="6"/>
  <c r="AH14" i="6"/>
  <c r="J14" i="6"/>
  <c r="M14" i="6"/>
  <c r="BF16" i="6"/>
  <c r="AQ21" i="6"/>
  <c r="AN14" i="27"/>
  <c r="DP16" i="6" l="1"/>
  <c r="BC12" i="16"/>
  <c r="AB25" i="6"/>
  <c r="AK14" i="27"/>
  <c r="AB19" i="6"/>
  <c r="V13" i="7"/>
  <c r="AQ17" i="16"/>
  <c r="AN17" i="28"/>
  <c r="Y17" i="28"/>
  <c r="Y14" i="27"/>
  <c r="DP25" i="6" l="1"/>
  <c r="EH17" i="28"/>
  <c r="EE32" i="16"/>
  <c r="EI32" i="16" s="1"/>
  <c r="EE33" i="16"/>
  <c r="EI33" i="16" s="1"/>
  <c r="EE31" i="16"/>
  <c r="EI31" i="16" s="1"/>
  <c r="EE34" i="16"/>
  <c r="EI34" i="16" s="1"/>
  <c r="EH14" i="27"/>
  <c r="AP13" i="7"/>
  <c r="BO19" i="9"/>
  <c r="BL11" i="9"/>
  <c r="BI11" i="9"/>
  <c r="BF11" i="9"/>
  <c r="BC11" i="9"/>
  <c r="AZ11" i="9"/>
  <c r="AW11" i="9"/>
  <c r="AT11" i="9"/>
  <c r="AQ11" i="9"/>
  <c r="AN11" i="9"/>
  <c r="Y11" i="9"/>
  <c r="V11" i="9"/>
  <c r="S11" i="9"/>
  <c r="P11" i="9"/>
  <c r="M11" i="9"/>
  <c r="J11" i="9"/>
  <c r="G11" i="9"/>
  <c r="A19" i="9"/>
  <c r="EU24" i="25"/>
  <c r="ER18" i="25"/>
  <c r="EO18" i="25"/>
  <c r="EL18" i="25"/>
  <c r="EI18" i="25"/>
  <c r="EF18" i="25"/>
  <c r="EC18" i="25"/>
  <c r="DZ18" i="25"/>
  <c r="DW18" i="25"/>
  <c r="DT18" i="25"/>
  <c r="DQ18" i="25"/>
  <c r="DN18" i="25"/>
  <c r="DK18" i="25"/>
  <c r="DH18" i="25"/>
  <c r="DE18" i="25"/>
  <c r="DB18" i="25"/>
  <c r="CY18" i="25"/>
  <c r="CV18" i="25"/>
  <c r="CS18" i="25"/>
  <c r="CP18" i="25"/>
  <c r="CM18" i="25"/>
  <c r="CJ18" i="25"/>
  <c r="CG18" i="25"/>
  <c r="CD18" i="25"/>
  <c r="CA18" i="25"/>
  <c r="BX18" i="25"/>
  <c r="BU18" i="25"/>
  <c r="BR18" i="25"/>
  <c r="BO18" i="25"/>
  <c r="BL18" i="25"/>
  <c r="BI18" i="25"/>
  <c r="BF18" i="25"/>
  <c r="BC18" i="25"/>
  <c r="AZ18" i="25"/>
  <c r="AW18" i="25"/>
  <c r="AT18" i="25"/>
  <c r="AK18" i="25"/>
  <c r="AH18" i="25"/>
  <c r="AE18" i="25"/>
  <c r="Y18" i="25"/>
  <c r="V18" i="25"/>
  <c r="S18" i="25"/>
  <c r="P18" i="25"/>
  <c r="M18" i="25"/>
  <c r="J18" i="25"/>
  <c r="G18" i="25"/>
  <c r="D18" i="25"/>
  <c r="EM18" i="19"/>
  <c r="EJ17" i="19"/>
  <c r="EG17" i="19"/>
  <c r="ED17" i="19"/>
  <c r="EA17" i="19"/>
  <c r="DX17" i="19"/>
  <c r="DU17" i="19"/>
  <c r="DR17" i="19"/>
  <c r="DO17" i="19"/>
  <c r="DL17" i="19"/>
  <c r="DI17" i="19"/>
  <c r="DF17" i="19"/>
  <c r="DC17" i="19"/>
  <c r="CZ17" i="19"/>
  <c r="CW17" i="19"/>
  <c r="CT17" i="19"/>
  <c r="CQ17" i="19"/>
  <c r="CN17" i="19"/>
  <c r="CK17" i="19"/>
  <c r="CH17" i="19"/>
  <c r="CE17" i="19"/>
  <c r="CB17" i="19"/>
  <c r="BY17" i="19"/>
  <c r="BV17" i="19"/>
  <c r="BS17" i="19"/>
  <c r="BP17" i="19"/>
  <c r="BM17" i="19"/>
  <c r="BI17" i="19"/>
  <c r="BF17" i="19"/>
  <c r="BC17" i="19"/>
  <c r="AZ17" i="19"/>
  <c r="AW17" i="19"/>
  <c r="AT17" i="19"/>
  <c r="AQ17" i="19"/>
  <c r="AN17" i="19"/>
  <c r="AH17" i="19"/>
  <c r="AE17" i="19"/>
  <c r="Y17" i="19"/>
  <c r="V17" i="19"/>
  <c r="P17" i="19"/>
  <c r="M17" i="19"/>
  <c r="J17" i="19"/>
  <c r="G17" i="19"/>
  <c r="D17" i="19"/>
  <c r="A18" i="19"/>
  <c r="AK17" i="19"/>
  <c r="S17" i="19"/>
  <c r="AN18" i="25"/>
  <c r="AK11" i="9"/>
  <c r="AH11" i="9"/>
  <c r="D11" i="9"/>
  <c r="AB22" i="6"/>
  <c r="AB23" i="6"/>
  <c r="AB21" i="6"/>
  <c r="AB19" i="16"/>
  <c r="AB17" i="16"/>
  <c r="AE11" i="9"/>
  <c r="AB18" i="25"/>
  <c r="DP21" i="6" l="1"/>
  <c r="DP23" i="6"/>
  <c r="DP22" i="6"/>
  <c r="AB24" i="6"/>
  <c r="AQ18" i="25"/>
  <c r="AB18" i="16"/>
  <c r="AB11" i="9"/>
  <c r="EE17" i="16" l="1"/>
  <c r="EE18" i="16"/>
  <c r="EE19" i="16"/>
  <c r="BC14" i="6"/>
  <c r="AW19" i="6"/>
  <c r="DP24" i="6" l="1"/>
  <c r="DP19" i="6"/>
  <c r="BN11" i="9"/>
  <c r="ET18" i="25"/>
  <c r="CG22" i="20"/>
  <c r="BX21" i="20"/>
  <c r="BU21" i="20"/>
  <c r="BR21" i="20"/>
  <c r="BO21" i="20"/>
  <c r="BL21" i="20"/>
  <c r="BI21" i="20"/>
  <c r="BF21" i="20"/>
  <c r="BC21" i="20"/>
  <c r="AZ21" i="20"/>
  <c r="AW21" i="20"/>
  <c r="AT21" i="20"/>
  <c r="AN21" i="20"/>
  <c r="AK21" i="20"/>
  <c r="AH21" i="20"/>
  <c r="AE21" i="20"/>
  <c r="Y21" i="20"/>
  <c r="V21" i="20"/>
  <c r="S21" i="20"/>
  <c r="P21" i="20"/>
  <c r="M21" i="20"/>
  <c r="J21" i="20"/>
  <c r="G21" i="20"/>
  <c r="D21" i="20"/>
  <c r="A22" i="20"/>
  <c r="CG21" i="20"/>
  <c r="BX15" i="20"/>
  <c r="BO15" i="20"/>
  <c r="BL15" i="20"/>
  <c r="BI15" i="20"/>
  <c r="BF15" i="20"/>
  <c r="AZ15" i="20"/>
  <c r="AW15" i="20"/>
  <c r="AT15" i="20"/>
  <c r="AQ15" i="20"/>
  <c r="AH15" i="20"/>
  <c r="AE15" i="20"/>
  <c r="Y15" i="20"/>
  <c r="V15" i="20"/>
  <c r="S15" i="20"/>
  <c r="P15" i="20"/>
  <c r="M15" i="20"/>
  <c r="J15" i="20"/>
  <c r="G15" i="20"/>
  <c r="D15" i="20"/>
  <c r="A21" i="20"/>
  <c r="EU24" i="26"/>
  <c r="ER17" i="26"/>
  <c r="EO17" i="26"/>
  <c r="EL17" i="26"/>
  <c r="EI17" i="26"/>
  <c r="EF17" i="26"/>
  <c r="EC17" i="26"/>
  <c r="DZ17" i="26"/>
  <c r="DW17" i="26"/>
  <c r="DT17" i="26"/>
  <c r="DQ17" i="26"/>
  <c r="DN17" i="26"/>
  <c r="DK17" i="26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R17" i="26"/>
  <c r="BO17" i="26"/>
  <c r="BL17" i="26"/>
  <c r="BI17" i="26"/>
  <c r="BF17" i="26"/>
  <c r="BC17" i="26"/>
  <c r="AZ17" i="26"/>
  <c r="AW17" i="26"/>
  <c r="AT17" i="26"/>
  <c r="AQ17" i="26"/>
  <c r="AN17" i="26"/>
  <c r="AK17" i="26"/>
  <c r="AH17" i="26"/>
  <c r="AE17" i="26"/>
  <c r="Y17" i="26"/>
  <c r="V17" i="26"/>
  <c r="P17" i="26"/>
  <c r="M17" i="26"/>
  <c r="J17" i="26"/>
  <c r="G17" i="26"/>
  <c r="D17" i="26"/>
  <c r="A24" i="26"/>
  <c r="EM23" i="12"/>
  <c r="EJ16" i="12"/>
  <c r="EG16" i="12"/>
  <c r="ED16" i="12"/>
  <c r="EA16" i="12"/>
  <c r="DX16" i="12"/>
  <c r="DU16" i="12"/>
  <c r="DR16" i="12"/>
  <c r="DO16" i="12"/>
  <c r="DL16" i="12"/>
  <c r="DI16" i="12"/>
  <c r="DF16" i="12"/>
  <c r="DC16" i="12"/>
  <c r="CZ16" i="12"/>
  <c r="CW16" i="12"/>
  <c r="CT16" i="12"/>
  <c r="CQ16" i="12"/>
  <c r="CN16" i="12"/>
  <c r="CK16" i="12"/>
  <c r="CH16" i="12"/>
  <c r="CE16" i="12"/>
  <c r="CB16" i="12"/>
  <c r="BY16" i="12"/>
  <c r="BV16" i="12"/>
  <c r="BS16" i="12"/>
  <c r="BP16" i="12"/>
  <c r="BM16" i="12"/>
  <c r="BI16" i="12"/>
  <c r="BF16" i="12"/>
  <c r="BC16" i="12"/>
  <c r="AZ16" i="12"/>
  <c r="AW16" i="12"/>
  <c r="AT16" i="12"/>
  <c r="AK16" i="12"/>
  <c r="AH16" i="12"/>
  <c r="AE16" i="12"/>
  <c r="Y16" i="12"/>
  <c r="V16" i="12"/>
  <c r="S16" i="12"/>
  <c r="P16" i="12"/>
  <c r="M16" i="12"/>
  <c r="J16" i="12"/>
  <c r="G16" i="12"/>
  <c r="D16" i="12"/>
  <c r="CA20" i="2"/>
  <c r="BO20" i="2"/>
  <c r="BL20" i="2"/>
  <c r="BI20" i="2"/>
  <c r="BF20" i="2"/>
  <c r="AZ20" i="2"/>
  <c r="AW20" i="2"/>
  <c r="AT20" i="2"/>
  <c r="AH20" i="2"/>
  <c r="AE20" i="2"/>
  <c r="AB20" i="2"/>
  <c r="Y20" i="2"/>
  <c r="V20" i="2"/>
  <c r="S20" i="2"/>
  <c r="P20" i="2"/>
  <c r="M20" i="2"/>
  <c r="J20" i="2"/>
  <c r="G20" i="2"/>
  <c r="D20" i="2"/>
  <c r="S17" i="26"/>
  <c r="BC15" i="20"/>
  <c r="AK15" i="20"/>
  <c r="AN15" i="20"/>
  <c r="AN20" i="2"/>
  <c r="BC20" i="2"/>
  <c r="AK20" i="2"/>
  <c r="Y12" i="16"/>
  <c r="AQ21" i="20"/>
  <c r="BU15" i="20"/>
  <c r="BR15" i="20"/>
  <c r="AQ20" i="2"/>
  <c r="AQ16" i="12"/>
  <c r="AB17" i="19"/>
  <c r="EE12" i="16" l="1"/>
  <c r="BZ20" i="2"/>
  <c r="EL17" i="19"/>
  <c r="BK17" i="19"/>
  <c r="EU23" i="26"/>
  <c r="ER20" i="26"/>
  <c r="EO20" i="26"/>
  <c r="EL20" i="26"/>
  <c r="EI20" i="26"/>
  <c r="EF20" i="26"/>
  <c r="EC20" i="26"/>
  <c r="DZ20" i="26"/>
  <c r="DW20" i="26"/>
  <c r="DT20" i="26"/>
  <c r="DQ20" i="26"/>
  <c r="DN20" i="26"/>
  <c r="DK20" i="26"/>
  <c r="DH20" i="26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R20" i="26"/>
  <c r="BO20" i="26"/>
  <c r="BL20" i="26"/>
  <c r="BI20" i="26"/>
  <c r="BF20" i="26"/>
  <c r="BC20" i="26"/>
  <c r="AZ20" i="26"/>
  <c r="AW20" i="26"/>
  <c r="AT20" i="26"/>
  <c r="AQ20" i="26"/>
  <c r="AN20" i="26"/>
  <c r="AH20" i="26"/>
  <c r="AE20" i="26"/>
  <c r="AB20" i="26"/>
  <c r="Y20" i="26"/>
  <c r="V20" i="26"/>
  <c r="P20" i="26"/>
  <c r="M20" i="26"/>
  <c r="J20" i="26"/>
  <c r="G20" i="26"/>
  <c r="D20" i="26"/>
  <c r="A23" i="26"/>
  <c r="EM22" i="12"/>
  <c r="EJ14" i="12"/>
  <c r="EG14" i="12"/>
  <c r="ED14" i="12"/>
  <c r="EA14" i="12"/>
  <c r="DX14" i="12"/>
  <c r="DU14" i="12"/>
  <c r="DR14" i="12"/>
  <c r="DO14" i="12"/>
  <c r="DL14" i="12"/>
  <c r="DI14" i="12"/>
  <c r="DF14" i="12"/>
  <c r="DC14" i="12"/>
  <c r="CZ14" i="12"/>
  <c r="CW14" i="12"/>
  <c r="CT14" i="12"/>
  <c r="CQ14" i="12"/>
  <c r="CN14" i="12"/>
  <c r="CK14" i="12"/>
  <c r="CH14" i="12"/>
  <c r="CE14" i="12"/>
  <c r="CB14" i="12"/>
  <c r="BY14" i="12"/>
  <c r="BV14" i="12"/>
  <c r="BS14" i="12"/>
  <c r="BP14" i="12"/>
  <c r="BM14" i="12"/>
  <c r="BI14" i="12"/>
  <c r="BF14" i="12"/>
  <c r="BC14" i="12"/>
  <c r="AZ14" i="12"/>
  <c r="AW14" i="12"/>
  <c r="AQ14" i="12"/>
  <c r="AN14" i="12"/>
  <c r="AH14" i="12"/>
  <c r="AE14" i="12"/>
  <c r="Y14" i="12"/>
  <c r="V14" i="12"/>
  <c r="P14" i="12"/>
  <c r="M14" i="12"/>
  <c r="J14" i="12"/>
  <c r="G14" i="12"/>
  <c r="D14" i="12"/>
  <c r="EF26" i="16"/>
  <c r="EC11" i="16"/>
  <c r="DZ11" i="16"/>
  <c r="DW11" i="16"/>
  <c r="DT11" i="16"/>
  <c r="DQ11" i="16"/>
  <c r="DN11" i="16"/>
  <c r="DK11" i="16"/>
  <c r="DH11" i="16"/>
  <c r="DE11" i="16"/>
  <c r="DB11" i="16"/>
  <c r="CY11" i="16"/>
  <c r="CV11" i="16"/>
  <c r="CS11" i="16"/>
  <c r="CP11" i="16"/>
  <c r="CM11" i="16"/>
  <c r="CJ11" i="16"/>
  <c r="CG11" i="16"/>
  <c r="CD11" i="16"/>
  <c r="CA11" i="16"/>
  <c r="BX11" i="16"/>
  <c r="BU11" i="16"/>
  <c r="BR11" i="16"/>
  <c r="BO11" i="16"/>
  <c r="BL11" i="16"/>
  <c r="BI11" i="16"/>
  <c r="BF11" i="16"/>
  <c r="BC11" i="16"/>
  <c r="AW11" i="16"/>
  <c r="AT11" i="16"/>
  <c r="AN11" i="16"/>
  <c r="AK11" i="16"/>
  <c r="AH11" i="16"/>
  <c r="AE11" i="16"/>
  <c r="V11" i="16"/>
  <c r="P11" i="16"/>
  <c r="M11" i="16"/>
  <c r="J11" i="16"/>
  <c r="G11" i="16"/>
  <c r="D11" i="16"/>
  <c r="BR13" i="16"/>
  <c r="BO13" i="16"/>
  <c r="BL13" i="16"/>
  <c r="BI13" i="16"/>
  <c r="BF13" i="16"/>
  <c r="BC13" i="16"/>
  <c r="AZ13" i="16"/>
  <c r="AW13" i="16"/>
  <c r="AT13" i="16"/>
  <c r="AQ13" i="16"/>
  <c r="AN13" i="16"/>
  <c r="AK13" i="16"/>
  <c r="AH13" i="16"/>
  <c r="AE13" i="16"/>
  <c r="Y13" i="16"/>
  <c r="V13" i="16"/>
  <c r="P13" i="16"/>
  <c r="M13" i="16"/>
  <c r="J13" i="16"/>
  <c r="G13" i="16"/>
  <c r="D13" i="16"/>
  <c r="EU23" i="25"/>
  <c r="ER21" i="25"/>
  <c r="EO21" i="25"/>
  <c r="EL21" i="25"/>
  <c r="EI21" i="25"/>
  <c r="EF21" i="25"/>
  <c r="EC21" i="25"/>
  <c r="DZ21" i="25"/>
  <c r="DW21" i="25"/>
  <c r="DT21" i="25"/>
  <c r="DQ21" i="25"/>
  <c r="DN21" i="25"/>
  <c r="DK21" i="25"/>
  <c r="DH21" i="25"/>
  <c r="DE21" i="25"/>
  <c r="DB21" i="25"/>
  <c r="CY21" i="25"/>
  <c r="CV21" i="25"/>
  <c r="CS21" i="25"/>
  <c r="CP21" i="25"/>
  <c r="CM21" i="25"/>
  <c r="CJ21" i="25"/>
  <c r="CG21" i="25"/>
  <c r="CD21" i="25"/>
  <c r="CA21" i="25"/>
  <c r="BX21" i="25"/>
  <c r="BU21" i="25"/>
  <c r="BR21" i="25"/>
  <c r="BO21" i="25"/>
  <c r="BL21" i="25"/>
  <c r="BI21" i="25"/>
  <c r="BF21" i="25"/>
  <c r="BC21" i="25"/>
  <c r="AZ21" i="25"/>
  <c r="AW21" i="25"/>
  <c r="AT21" i="25"/>
  <c r="AQ21" i="25"/>
  <c r="AN21" i="25"/>
  <c r="AH21" i="25"/>
  <c r="AE21" i="25"/>
  <c r="AB21" i="25"/>
  <c r="Y21" i="25"/>
  <c r="V21" i="25"/>
  <c r="P21" i="25"/>
  <c r="M21" i="25"/>
  <c r="J21" i="25"/>
  <c r="G21" i="25"/>
  <c r="D21" i="25"/>
  <c r="EM17" i="19"/>
  <c r="EJ14" i="19"/>
  <c r="EG14" i="19"/>
  <c r="ED14" i="19"/>
  <c r="EA14" i="19"/>
  <c r="DX14" i="19"/>
  <c r="DU14" i="19"/>
  <c r="DR14" i="19"/>
  <c r="DO14" i="19"/>
  <c r="DL14" i="19"/>
  <c r="DI14" i="19"/>
  <c r="DF14" i="19"/>
  <c r="DC14" i="19"/>
  <c r="CZ14" i="19"/>
  <c r="CW14" i="19"/>
  <c r="CT14" i="19"/>
  <c r="CQ14" i="19"/>
  <c r="CN14" i="19"/>
  <c r="CK14" i="19"/>
  <c r="CH14" i="19"/>
  <c r="CE14" i="19"/>
  <c r="CB14" i="19"/>
  <c r="BY14" i="19"/>
  <c r="BV14" i="19"/>
  <c r="BS14" i="19"/>
  <c r="BP14" i="19"/>
  <c r="BM14" i="19"/>
  <c r="BI14" i="19"/>
  <c r="BF14" i="19"/>
  <c r="BC14" i="19"/>
  <c r="AZ14" i="19"/>
  <c r="AW14" i="19"/>
  <c r="AT14" i="19"/>
  <c r="AQ14" i="19"/>
  <c r="AN14" i="19"/>
  <c r="AH14" i="19"/>
  <c r="AE14" i="19"/>
  <c r="Y14" i="19"/>
  <c r="V14" i="19"/>
  <c r="P14" i="19"/>
  <c r="M14" i="19"/>
  <c r="J14" i="19"/>
  <c r="G14" i="19"/>
  <c r="D14" i="19"/>
  <c r="A17" i="19"/>
  <c r="DQ29" i="6"/>
  <c r="BF12" i="6"/>
  <c r="BC12" i="6"/>
  <c r="AZ12" i="6"/>
  <c r="AW12" i="6"/>
  <c r="AT12" i="6"/>
  <c r="AQ12" i="6"/>
  <c r="AK12" i="6"/>
  <c r="AH12" i="6"/>
  <c r="AE12" i="6"/>
  <c r="V12" i="6"/>
  <c r="P12" i="6"/>
  <c r="M12" i="6"/>
  <c r="J12" i="6"/>
  <c r="G12" i="6"/>
  <c r="D12" i="6"/>
  <c r="A29" i="6"/>
  <c r="ER22" i="11"/>
  <c r="EF18" i="11"/>
  <c r="EC18" i="11"/>
  <c r="DZ18" i="11"/>
  <c r="DW18" i="11"/>
  <c r="DT18" i="11"/>
  <c r="DQ18" i="11"/>
  <c r="DN18" i="11"/>
  <c r="DK18" i="11"/>
  <c r="DH18" i="11"/>
  <c r="DE18" i="11"/>
  <c r="DB18" i="11"/>
  <c r="CY18" i="11"/>
  <c r="CV18" i="11"/>
  <c r="CS18" i="11"/>
  <c r="CP18" i="11"/>
  <c r="CM18" i="11"/>
  <c r="CJ18" i="11"/>
  <c r="CG18" i="11"/>
  <c r="CD18" i="11"/>
  <c r="CA18" i="11"/>
  <c r="BX18" i="11"/>
  <c r="BU18" i="11"/>
  <c r="BR18" i="11"/>
  <c r="BO18" i="11"/>
  <c r="BL18" i="11"/>
  <c r="BI18" i="11"/>
  <c r="BF18" i="11"/>
  <c r="BC18" i="11"/>
  <c r="AW18" i="11"/>
  <c r="AT18" i="11"/>
  <c r="AN18" i="11"/>
  <c r="AK18" i="11"/>
  <c r="AE18" i="11"/>
  <c r="AB18" i="11"/>
  <c r="Y18" i="11"/>
  <c r="V18" i="11"/>
  <c r="S18" i="11"/>
  <c r="M18" i="11"/>
  <c r="J18" i="11"/>
  <c r="G18" i="11"/>
  <c r="D18" i="11"/>
  <c r="A22" i="11"/>
  <c r="BX20" i="1"/>
  <c r="BU20" i="1"/>
  <c r="BR20" i="1"/>
  <c r="BO20" i="1"/>
  <c r="BL20" i="1"/>
  <c r="BI20" i="1"/>
  <c r="BF20" i="1"/>
  <c r="BC20" i="1"/>
  <c r="AZ20" i="1"/>
  <c r="AW20" i="1"/>
  <c r="AT20" i="1"/>
  <c r="AQ20" i="1"/>
  <c r="AK20" i="1"/>
  <c r="AE20" i="1"/>
  <c r="AB20" i="1"/>
  <c r="Y20" i="1"/>
  <c r="V20" i="1"/>
  <c r="S20" i="1"/>
  <c r="M20" i="1"/>
  <c r="J20" i="1"/>
  <c r="G20" i="1"/>
  <c r="D20" i="1"/>
  <c r="AQ25" i="7"/>
  <c r="AN11" i="7"/>
  <c r="AK11" i="7"/>
  <c r="AH11" i="7"/>
  <c r="AE11" i="7"/>
  <c r="AB11" i="7"/>
  <c r="Y11" i="7"/>
  <c r="V11" i="7"/>
  <c r="S11" i="7"/>
  <c r="M11" i="7"/>
  <c r="J11" i="7"/>
  <c r="G11" i="7"/>
  <c r="D11" i="7"/>
  <c r="A25" i="7"/>
  <c r="AH20" i="1"/>
  <c r="AN12" i="6"/>
  <c r="AK21" i="25"/>
  <c r="AK20" i="26"/>
  <c r="Y14" i="6"/>
  <c r="AN20" i="1"/>
  <c r="AB21" i="20"/>
  <c r="AZ11" i="16"/>
  <c r="AB16" i="12"/>
  <c r="AN16" i="12"/>
  <c r="CF21" i="20" l="1"/>
  <c r="DP14" i="6"/>
  <c r="Y12" i="6"/>
  <c r="Y11" i="16"/>
  <c r="AQ11" i="16"/>
  <c r="AB17" i="26"/>
  <c r="AB15" i="20"/>
  <c r="AB12" i="6"/>
  <c r="CF15" i="20" l="1"/>
  <c r="ET17" i="26"/>
  <c r="BK16" i="12"/>
  <c r="EL16" i="12" s="1"/>
  <c r="AB13" i="16"/>
  <c r="AB11" i="16"/>
  <c r="S12" i="6"/>
  <c r="S21" i="25"/>
  <c r="AK14" i="19"/>
  <c r="S20" i="26"/>
  <c r="AB14" i="19"/>
  <c r="AB14" i="12"/>
  <c r="S14" i="19"/>
  <c r="ET20" i="26" l="1"/>
  <c r="AH18" i="11"/>
  <c r="AQ18" i="11"/>
  <c r="S11" i="16"/>
  <c r="AT14" i="12"/>
  <c r="S14" i="12"/>
  <c r="EE11" i="16" l="1"/>
  <c r="S13" i="16"/>
  <c r="AK14" i="12"/>
  <c r="P18" i="11"/>
  <c r="EE13" i="16" l="1"/>
  <c r="BK14" i="12"/>
  <c r="EL14" i="12" s="1"/>
  <c r="ET21" i="25"/>
  <c r="EL14" i="19"/>
  <c r="BK14" i="19"/>
  <c r="DP12" i="6"/>
  <c r="EQ18" i="11"/>
  <c r="BF14" i="8"/>
  <c r="BC14" i="8"/>
  <c r="AZ14" i="8"/>
  <c r="AW14" i="8"/>
  <c r="AT14" i="8"/>
  <c r="AQ14" i="8"/>
  <c r="AN14" i="8"/>
  <c r="AH14" i="8"/>
  <c r="AE14" i="8"/>
  <c r="Y14" i="8"/>
  <c r="V14" i="8"/>
  <c r="P14" i="8"/>
  <c r="M14" i="8"/>
  <c r="J14" i="8"/>
  <c r="G14" i="8"/>
  <c r="D14" i="8"/>
  <c r="P20" i="1"/>
  <c r="AB14" i="8"/>
  <c r="BW20" i="1" l="1"/>
  <c r="A11" i="28"/>
  <c r="A12" i="28"/>
  <c r="A13" i="28" s="1"/>
  <c r="A14" i="28" s="1"/>
  <c r="A15" i="28" s="1"/>
  <c r="A16" i="28" s="1"/>
  <c r="A17" i="28" s="1"/>
  <c r="S14" i="8"/>
  <c r="P11" i="7"/>
  <c r="AK14" i="8"/>
  <c r="AP11" i="7" l="1"/>
  <c r="BH14" i="8"/>
  <c r="BL21" i="9"/>
  <c r="BI21" i="9"/>
  <c r="BF21" i="9"/>
  <c r="BC21" i="9"/>
  <c r="BC22" i="9"/>
  <c r="AW21" i="9"/>
  <c r="AW22" i="9"/>
  <c r="AZ21" i="9"/>
  <c r="DQ28" i="6"/>
  <c r="BF29" i="6"/>
  <c r="BC29" i="6"/>
  <c r="AZ29" i="6"/>
  <c r="AT29" i="6"/>
  <c r="AQ29" i="6"/>
  <c r="AK29" i="6"/>
  <c r="AH29" i="6"/>
  <c r="AE29" i="6"/>
  <c r="AB29" i="6"/>
  <c r="Y29" i="6"/>
  <c r="V29" i="6"/>
  <c r="S29" i="6"/>
  <c r="P29" i="6"/>
  <c r="M29" i="6"/>
  <c r="J29" i="6"/>
  <c r="G29" i="6"/>
  <c r="D29" i="6"/>
  <c r="A28" i="6"/>
  <c r="AT21" i="16"/>
  <c r="EF25" i="16"/>
  <c r="AN29" i="6"/>
  <c r="AW21" i="16"/>
  <c r="P15" i="25" l="1"/>
  <c r="P16" i="25"/>
  <c r="P11" i="25"/>
  <c r="P13" i="25"/>
  <c r="P14" i="25"/>
  <c r="P20" i="25"/>
  <c r="P17" i="25"/>
  <c r="P22" i="25"/>
  <c r="P19" i="25"/>
  <c r="P23" i="25"/>
  <c r="P25" i="25"/>
  <c r="P10" i="25"/>
  <c r="D10" i="10"/>
  <c r="P11" i="26" l="1"/>
  <c r="P13" i="26"/>
  <c r="P18" i="26"/>
  <c r="P16" i="26"/>
  <c r="P19" i="26"/>
  <c r="P15" i="26"/>
  <c r="P21" i="26"/>
  <c r="P22" i="26"/>
  <c r="P23" i="26"/>
  <c r="P25" i="26"/>
  <c r="P14" i="26"/>
  <c r="P10" i="26"/>
  <c r="P12" i="2"/>
  <c r="P12" i="12"/>
  <c r="P13" i="12"/>
  <c r="P17" i="12"/>
  <c r="P23" i="12"/>
  <c r="P24" i="12"/>
  <c r="P25" i="12"/>
  <c r="P21" i="12"/>
  <c r="P19" i="12"/>
  <c r="P26" i="12"/>
  <c r="P11" i="12"/>
  <c r="P19" i="19"/>
  <c r="P13" i="19"/>
  <c r="P16" i="19"/>
  <c r="P22" i="19"/>
  <c r="P12" i="19"/>
  <c r="P16" i="2"/>
  <c r="P15" i="2"/>
  <c r="P17" i="2"/>
  <c r="P19" i="2"/>
  <c r="P18" i="2"/>
  <c r="P14" i="20"/>
  <c r="P11" i="20"/>
  <c r="P17" i="20"/>
  <c r="P19" i="20"/>
  <c r="P18" i="20"/>
  <c r="P20" i="20"/>
  <c r="P13" i="8"/>
  <c r="P16" i="8"/>
  <c r="P15" i="8"/>
  <c r="P10" i="8"/>
  <c r="P14" i="16"/>
  <c r="P15" i="16"/>
  <c r="P16" i="16"/>
  <c r="P22" i="16"/>
  <c r="P23" i="16"/>
  <c r="P24" i="16"/>
  <c r="P25" i="16"/>
  <c r="P26" i="16"/>
  <c r="P27" i="16"/>
  <c r="P28" i="16"/>
  <c r="P29" i="16"/>
  <c r="P30" i="16"/>
  <c r="P21" i="16"/>
  <c r="P10" i="16"/>
  <c r="P11" i="6"/>
  <c r="P27" i="6"/>
  <c r="P13" i="6"/>
  <c r="P26" i="6"/>
  <c r="P18" i="6"/>
  <c r="P17" i="6"/>
  <c r="P30" i="6"/>
  <c r="P20" i="6"/>
  <c r="P31" i="6"/>
  <c r="P32" i="6"/>
  <c r="P33" i="6"/>
  <c r="P34" i="6"/>
  <c r="P35" i="6"/>
  <c r="P36" i="6"/>
  <c r="P37" i="6"/>
  <c r="P22" i="9"/>
  <c r="P13" i="9"/>
  <c r="P10" i="9"/>
  <c r="P18" i="9"/>
  <c r="P20" i="9"/>
  <c r="P21" i="9"/>
  <c r="P14" i="9"/>
  <c r="AT30" i="16"/>
  <c r="AW30" i="16"/>
  <c r="BL10" i="9"/>
  <c r="BI10" i="9"/>
  <c r="BF10" i="9"/>
  <c r="BC10" i="9"/>
  <c r="AZ10" i="9"/>
  <c r="AW10" i="9"/>
  <c r="AT10" i="9"/>
  <c r="AQ10" i="9"/>
  <c r="AE10" i="9"/>
  <c r="V10" i="9"/>
  <c r="J10" i="9"/>
  <c r="G10" i="9"/>
  <c r="DQ27" i="6"/>
  <c r="BF20" i="6"/>
  <c r="BC20" i="6"/>
  <c r="AZ20" i="6"/>
  <c r="AW20" i="6"/>
  <c r="AT20" i="6"/>
  <c r="AK20" i="6"/>
  <c r="AH20" i="6"/>
  <c r="AE20" i="6"/>
  <c r="AB20" i="6"/>
  <c r="Y20" i="6"/>
  <c r="V20" i="6"/>
  <c r="S20" i="6"/>
  <c r="M20" i="6"/>
  <c r="J20" i="6"/>
  <c r="G20" i="6"/>
  <c r="D20" i="6"/>
  <c r="A27" i="6"/>
  <c r="EU14" i="26"/>
  <c r="EU15" i="26"/>
  <c r="EU16" i="26"/>
  <c r="AN20" i="6"/>
  <c r="Y10" i="9"/>
  <c r="P28" i="6"/>
  <c r="P13" i="2"/>
  <c r="P10" i="19"/>
  <c r="AN10" i="9"/>
  <c r="P10" i="12"/>
  <c r="AK10" i="9"/>
  <c r="P12" i="20"/>
  <c r="AH10" i="9"/>
  <c r="M10" i="9"/>
  <c r="P12" i="8"/>
  <c r="P10" i="6"/>
  <c r="AQ20" i="6"/>
  <c r="P14" i="2"/>
  <c r="P12" i="25"/>
  <c r="P13" i="20"/>
  <c r="P15" i="9"/>
  <c r="S10" i="9"/>
  <c r="P12" i="26"/>
  <c r="P22" i="20"/>
  <c r="AB10" i="9"/>
  <c r="P11" i="8"/>
  <c r="AW29" i="6"/>
  <c r="P10" i="20"/>
  <c r="D10" i="9"/>
  <c r="DP20" i="6" l="1"/>
  <c r="BN10" i="9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P15" i="6"/>
  <c r="P16" i="20"/>
  <c r="P11" i="19"/>
  <c r="A21" i="7" l="1"/>
  <c r="A22" i="7" s="1"/>
  <c r="A23" i="7" s="1"/>
  <c r="A24" i="7" s="1"/>
  <c r="EF24" i="16"/>
  <c r="AW29" i="16"/>
  <c r="AT29" i="16"/>
  <c r="AQ29" i="16"/>
  <c r="AN29" i="16"/>
  <c r="AK29" i="16"/>
  <c r="AE29" i="16"/>
  <c r="AB29" i="16"/>
  <c r="Y29" i="16"/>
  <c r="V29" i="16"/>
  <c r="S29" i="16"/>
  <c r="M29" i="16"/>
  <c r="J29" i="16"/>
  <c r="G29" i="16"/>
  <c r="D29" i="16"/>
  <c r="EF23" i="16"/>
  <c r="AW28" i="16"/>
  <c r="AT28" i="16"/>
  <c r="AQ28" i="16"/>
  <c r="AN28" i="16"/>
  <c r="AH28" i="16"/>
  <c r="AE28" i="16"/>
  <c r="AB28" i="16"/>
  <c r="Y28" i="16"/>
  <c r="V28" i="16"/>
  <c r="S28" i="16"/>
  <c r="M28" i="16"/>
  <c r="J28" i="16"/>
  <c r="G28" i="16"/>
  <c r="D28" i="16"/>
  <c r="AK28" i="16"/>
  <c r="P20" i="16"/>
  <c r="P10" i="2"/>
  <c r="AQ13" i="9" l="1"/>
  <c r="AE13" i="9"/>
  <c r="Y13" i="9"/>
  <c r="V13" i="9"/>
  <c r="M13" i="9"/>
  <c r="J13" i="9"/>
  <c r="G13" i="9"/>
  <c r="D13" i="9"/>
  <c r="AQ20" i="9"/>
  <c r="AK20" i="9"/>
  <c r="AH20" i="9"/>
  <c r="AE20" i="9"/>
  <c r="AB20" i="9"/>
  <c r="Y20" i="9"/>
  <c r="V20" i="9"/>
  <c r="S20" i="9"/>
  <c r="M20" i="9"/>
  <c r="J20" i="9"/>
  <c r="G20" i="9"/>
  <c r="D20" i="9"/>
  <c r="AQ18" i="9"/>
  <c r="AK18" i="9"/>
  <c r="AH18" i="9"/>
  <c r="AE18" i="9"/>
  <c r="AB18" i="9"/>
  <c r="Y18" i="9"/>
  <c r="V18" i="9"/>
  <c r="S18" i="9"/>
  <c r="M18" i="9"/>
  <c r="J18" i="9"/>
  <c r="G18" i="9"/>
  <c r="D18" i="9"/>
  <c r="AQ15" i="9"/>
  <c r="AN15" i="9"/>
  <c r="AK15" i="9"/>
  <c r="AH15" i="9"/>
  <c r="AE15" i="9"/>
  <c r="AB15" i="9"/>
  <c r="Y15" i="9"/>
  <c r="V15" i="9"/>
  <c r="S15" i="9"/>
  <c r="M15" i="9"/>
  <c r="J15" i="9"/>
  <c r="G15" i="9"/>
  <c r="D15" i="9"/>
  <c r="AQ22" i="9"/>
  <c r="AN22" i="9"/>
  <c r="AK22" i="9"/>
  <c r="AH22" i="9"/>
  <c r="AE22" i="9"/>
  <c r="AB22" i="9"/>
  <c r="Y22" i="9"/>
  <c r="V22" i="9"/>
  <c r="S22" i="9"/>
  <c r="M22" i="9"/>
  <c r="J22" i="9"/>
  <c r="G22" i="9"/>
  <c r="D22" i="9"/>
  <c r="AQ12" i="9"/>
  <c r="AN12" i="9"/>
  <c r="AE12" i="9"/>
  <c r="AB12" i="9"/>
  <c r="V12" i="9"/>
  <c r="S12" i="9"/>
  <c r="M12" i="9"/>
  <c r="J12" i="9"/>
  <c r="G12" i="9"/>
  <c r="D12" i="9"/>
  <c r="AQ14" i="9"/>
  <c r="AN14" i="9"/>
  <c r="AE14" i="9"/>
  <c r="AB14" i="9"/>
  <c r="Y14" i="9"/>
  <c r="V14" i="9"/>
  <c r="S14" i="9"/>
  <c r="M14" i="9"/>
  <c r="J14" i="9"/>
  <c r="G14" i="9"/>
  <c r="D14" i="9"/>
  <c r="AQ21" i="9"/>
  <c r="AN21" i="9"/>
  <c r="AE21" i="9"/>
  <c r="AB21" i="9"/>
  <c r="Y21" i="9"/>
  <c r="V21" i="9"/>
  <c r="S21" i="9"/>
  <c r="M21" i="9"/>
  <c r="J21" i="9"/>
  <c r="G21" i="9"/>
  <c r="AQ15" i="8"/>
  <c r="AN15" i="8"/>
  <c r="AE15" i="8"/>
  <c r="AB15" i="8"/>
  <c r="Y15" i="8"/>
  <c r="V15" i="8"/>
  <c r="S15" i="8"/>
  <c r="M15" i="8"/>
  <c r="J15" i="8"/>
  <c r="G15" i="8"/>
  <c r="D15" i="8"/>
  <c r="AQ16" i="8"/>
  <c r="AN16" i="8"/>
  <c r="AH16" i="8"/>
  <c r="AE16" i="8"/>
  <c r="AB16" i="8"/>
  <c r="Y16" i="8"/>
  <c r="V16" i="8"/>
  <c r="S16" i="8"/>
  <c r="M16" i="8"/>
  <c r="J16" i="8"/>
  <c r="G16" i="8"/>
  <c r="D16" i="8"/>
  <c r="AQ12" i="8"/>
  <c r="AN12" i="8"/>
  <c r="AE12" i="8"/>
  <c r="AB12" i="8"/>
  <c r="V12" i="8"/>
  <c r="S12" i="8"/>
  <c r="M12" i="8"/>
  <c r="J12" i="8"/>
  <c r="G12" i="8"/>
  <c r="D12" i="8"/>
  <c r="AQ11" i="8"/>
  <c r="AE11" i="8"/>
  <c r="Y11" i="8"/>
  <c r="V11" i="8"/>
  <c r="S11" i="8"/>
  <c r="M11" i="8"/>
  <c r="J11" i="8"/>
  <c r="G11" i="8"/>
  <c r="D11" i="8"/>
  <c r="AQ13" i="8"/>
  <c r="AE13" i="8"/>
  <c r="AB13" i="8"/>
  <c r="Y13" i="8"/>
  <c r="V13" i="8"/>
  <c r="S13" i="8"/>
  <c r="M13" i="8"/>
  <c r="J13" i="8"/>
  <c r="G13" i="8"/>
  <c r="AQ10" i="8"/>
  <c r="AN10" i="8"/>
  <c r="AE10" i="8"/>
  <c r="V10" i="8"/>
  <c r="S10" i="8"/>
  <c r="J10" i="8"/>
  <c r="G10" i="8"/>
  <c r="AN10" i="33"/>
  <c r="AK10" i="33"/>
  <c r="AB10" i="33"/>
  <c r="Y10" i="33"/>
  <c r="V10" i="33"/>
  <c r="S10" i="33"/>
  <c r="P10" i="33"/>
  <c r="M10" i="33"/>
  <c r="J10" i="33"/>
  <c r="G10" i="33"/>
  <c r="D10" i="33"/>
  <c r="AN12" i="33"/>
  <c r="AK12" i="33"/>
  <c r="AB12" i="33"/>
  <c r="Y12" i="33"/>
  <c r="V12" i="33"/>
  <c r="S12" i="33"/>
  <c r="P12" i="33"/>
  <c r="M12" i="33"/>
  <c r="J12" i="33"/>
  <c r="G12" i="33"/>
  <c r="D12" i="33"/>
  <c r="AN11" i="33"/>
  <c r="AK11" i="33"/>
  <c r="AB11" i="33"/>
  <c r="Y11" i="33"/>
  <c r="V11" i="33"/>
  <c r="S11" i="33"/>
  <c r="P11" i="33"/>
  <c r="M11" i="33"/>
  <c r="J11" i="33"/>
  <c r="G11" i="33"/>
  <c r="AQ10" i="33"/>
  <c r="AQ12" i="33"/>
  <c r="AQ11" i="33"/>
  <c r="AN10" i="32"/>
  <c r="AK10" i="32"/>
  <c r="AB10" i="32"/>
  <c r="Y10" i="32"/>
  <c r="V10" i="32"/>
  <c r="S10" i="32"/>
  <c r="P10" i="32"/>
  <c r="M10" i="32"/>
  <c r="J10" i="32"/>
  <c r="G10" i="32"/>
  <c r="D10" i="32"/>
  <c r="AN12" i="32"/>
  <c r="AK12" i="32"/>
  <c r="AB12" i="32"/>
  <c r="Y12" i="32"/>
  <c r="V12" i="32"/>
  <c r="S12" i="32"/>
  <c r="P12" i="32"/>
  <c r="M12" i="32"/>
  <c r="J12" i="32"/>
  <c r="G12" i="32"/>
  <c r="AN27" i="7"/>
  <c r="AK27" i="7"/>
  <c r="AH27" i="7"/>
  <c r="AE27" i="7"/>
  <c r="AB27" i="7"/>
  <c r="Y27" i="7"/>
  <c r="V27" i="7"/>
  <c r="S27" i="7"/>
  <c r="P27" i="7"/>
  <c r="M27" i="7"/>
  <c r="J27" i="7"/>
  <c r="G27" i="7"/>
  <c r="D27" i="7"/>
  <c r="AN26" i="7"/>
  <c r="AK26" i="7"/>
  <c r="AH26" i="7"/>
  <c r="AE26" i="7"/>
  <c r="AB26" i="7"/>
  <c r="Y26" i="7"/>
  <c r="V26" i="7"/>
  <c r="S26" i="7"/>
  <c r="P26" i="7"/>
  <c r="M26" i="7"/>
  <c r="J26" i="7"/>
  <c r="G26" i="7"/>
  <c r="D26" i="7"/>
  <c r="AK12" i="7"/>
  <c r="AB12" i="7"/>
  <c r="Y12" i="7"/>
  <c r="V12" i="7"/>
  <c r="S12" i="7"/>
  <c r="P12" i="7"/>
  <c r="M12" i="7"/>
  <c r="J12" i="7"/>
  <c r="G12" i="7"/>
  <c r="D12" i="7"/>
  <c r="AN21" i="7"/>
  <c r="AK21" i="7"/>
  <c r="AE21" i="7"/>
  <c r="AB21" i="7"/>
  <c r="Y21" i="7"/>
  <c r="V21" i="7"/>
  <c r="S21" i="7"/>
  <c r="P21" i="7"/>
  <c r="M21" i="7"/>
  <c r="J21" i="7"/>
  <c r="G21" i="7"/>
  <c r="D21" i="7"/>
  <c r="AK16" i="7"/>
  <c r="AE16" i="7"/>
  <c r="AB16" i="7"/>
  <c r="Y16" i="7"/>
  <c r="V16" i="7"/>
  <c r="S16" i="7"/>
  <c r="P16" i="7"/>
  <c r="M16" i="7"/>
  <c r="J16" i="7"/>
  <c r="G16" i="7"/>
  <c r="D16" i="7"/>
  <c r="AN20" i="7"/>
  <c r="AK20" i="7"/>
  <c r="AB20" i="7"/>
  <c r="Y20" i="7"/>
  <c r="V20" i="7"/>
  <c r="S20" i="7"/>
  <c r="P20" i="7"/>
  <c r="M20" i="7"/>
  <c r="J20" i="7"/>
  <c r="G20" i="7"/>
  <c r="D20" i="7"/>
  <c r="AK14" i="7"/>
  <c r="AE14" i="7"/>
  <c r="AB14" i="7"/>
  <c r="Y14" i="7"/>
  <c r="V14" i="7"/>
  <c r="S14" i="7"/>
  <c r="P14" i="7"/>
  <c r="M14" i="7"/>
  <c r="J14" i="7"/>
  <c r="G14" i="7"/>
  <c r="D14" i="7"/>
  <c r="AN19" i="7"/>
  <c r="AK19" i="7"/>
  <c r="AH19" i="7"/>
  <c r="AB19" i="7"/>
  <c r="Y19" i="7"/>
  <c r="V19" i="7"/>
  <c r="S19" i="7"/>
  <c r="P19" i="7"/>
  <c r="M19" i="7"/>
  <c r="J19" i="7"/>
  <c r="G19" i="7"/>
  <c r="D19" i="7"/>
  <c r="AN25" i="7"/>
  <c r="AK25" i="7"/>
  <c r="AH25" i="7"/>
  <c r="AE25" i="7"/>
  <c r="AB25" i="7"/>
  <c r="Y25" i="7"/>
  <c r="V25" i="7"/>
  <c r="S25" i="7"/>
  <c r="P25" i="7"/>
  <c r="M25" i="7"/>
  <c r="J25" i="7"/>
  <c r="G25" i="7"/>
  <c r="D25" i="7"/>
  <c r="AN24" i="7"/>
  <c r="AK24" i="7"/>
  <c r="AH24" i="7"/>
  <c r="AE24" i="7"/>
  <c r="AB24" i="7"/>
  <c r="Y24" i="7"/>
  <c r="V24" i="7"/>
  <c r="S24" i="7"/>
  <c r="P24" i="7"/>
  <c r="M24" i="7"/>
  <c r="J24" i="7"/>
  <c r="G24" i="7"/>
  <c r="D24" i="7"/>
  <c r="AN23" i="7"/>
  <c r="AK23" i="7"/>
  <c r="AH23" i="7"/>
  <c r="AE23" i="7"/>
  <c r="AB23" i="7"/>
  <c r="Y23" i="7"/>
  <c r="V23" i="7"/>
  <c r="S23" i="7"/>
  <c r="P23" i="7"/>
  <c r="M23" i="7"/>
  <c r="J23" i="7"/>
  <c r="G23" i="7"/>
  <c r="D23" i="7"/>
  <c r="AN17" i="7"/>
  <c r="AK17" i="7"/>
  <c r="AH17" i="7"/>
  <c r="AB17" i="7"/>
  <c r="Y17" i="7"/>
  <c r="V17" i="7"/>
  <c r="S17" i="7"/>
  <c r="P17" i="7"/>
  <c r="M17" i="7"/>
  <c r="J17" i="7"/>
  <c r="G17" i="7"/>
  <c r="AN18" i="7"/>
  <c r="AK18" i="7"/>
  <c r="AH18" i="7"/>
  <c r="AE18" i="7"/>
  <c r="AB18" i="7"/>
  <c r="Y18" i="7"/>
  <c r="V18" i="7"/>
  <c r="S18" i="7"/>
  <c r="P18" i="7"/>
  <c r="M18" i="7"/>
  <c r="J18" i="7"/>
  <c r="G18" i="7"/>
  <c r="AN22" i="7"/>
  <c r="AK22" i="7"/>
  <c r="AH22" i="7"/>
  <c r="AE22" i="7"/>
  <c r="AB22" i="7"/>
  <c r="Y22" i="7"/>
  <c r="V22" i="7"/>
  <c r="S22" i="7"/>
  <c r="P22" i="7"/>
  <c r="M22" i="7"/>
  <c r="J22" i="7"/>
  <c r="G22" i="7"/>
  <c r="D22" i="7"/>
  <c r="AK10" i="7"/>
  <c r="AH10" i="7"/>
  <c r="AE10" i="7"/>
  <c r="AB10" i="7"/>
  <c r="Y10" i="7"/>
  <c r="S10" i="7"/>
  <c r="P10" i="7"/>
  <c r="G10" i="7"/>
  <c r="D10" i="7"/>
  <c r="AN13" i="31"/>
  <c r="AK13" i="31"/>
  <c r="AB13" i="31"/>
  <c r="Y13" i="31"/>
  <c r="V13" i="31"/>
  <c r="S13" i="31"/>
  <c r="P13" i="31"/>
  <c r="M13" i="31"/>
  <c r="J13" i="31"/>
  <c r="G13" i="31"/>
  <c r="D13" i="31"/>
  <c r="AN12" i="31"/>
  <c r="AK12" i="31"/>
  <c r="AB12" i="31"/>
  <c r="Y12" i="31"/>
  <c r="V12" i="31"/>
  <c r="S12" i="31"/>
  <c r="P12" i="31"/>
  <c r="M12" i="31"/>
  <c r="J12" i="31"/>
  <c r="G12" i="31"/>
  <c r="D12" i="31"/>
  <c r="AN11" i="31"/>
  <c r="AK11" i="31"/>
  <c r="AB11" i="31"/>
  <c r="Y11" i="31"/>
  <c r="V11" i="31"/>
  <c r="S11" i="31"/>
  <c r="P11" i="31"/>
  <c r="M11" i="31"/>
  <c r="J11" i="31"/>
  <c r="G11" i="31"/>
  <c r="D11" i="31"/>
  <c r="AQ37" i="6"/>
  <c r="AK37" i="6"/>
  <c r="AH37" i="6"/>
  <c r="AE37" i="6"/>
  <c r="AB37" i="6"/>
  <c r="Y37" i="6"/>
  <c r="V37" i="6"/>
  <c r="S37" i="6"/>
  <c r="M37" i="6"/>
  <c r="J37" i="6"/>
  <c r="G37" i="6"/>
  <c r="D37" i="6"/>
  <c r="AQ36" i="6"/>
  <c r="AN36" i="6"/>
  <c r="AK36" i="6"/>
  <c r="AE36" i="6"/>
  <c r="AB36" i="6"/>
  <c r="Y36" i="6"/>
  <c r="V36" i="6"/>
  <c r="S36" i="6"/>
  <c r="M36" i="6"/>
  <c r="J36" i="6"/>
  <c r="G36" i="6"/>
  <c r="AN35" i="6"/>
  <c r="AK35" i="6"/>
  <c r="AH35" i="6"/>
  <c r="AE35" i="6"/>
  <c r="AB35" i="6"/>
  <c r="Y35" i="6"/>
  <c r="V35" i="6"/>
  <c r="S35" i="6"/>
  <c r="M35" i="6"/>
  <c r="J35" i="6"/>
  <c r="G35" i="6"/>
  <c r="D35" i="6"/>
  <c r="AN17" i="6"/>
  <c r="AH17" i="6"/>
  <c r="AE17" i="6"/>
  <c r="Y17" i="6"/>
  <c r="V17" i="6"/>
  <c r="S17" i="6"/>
  <c r="M17" i="6"/>
  <c r="J17" i="6"/>
  <c r="G17" i="6"/>
  <c r="D17" i="6"/>
  <c r="AQ30" i="6"/>
  <c r="AN30" i="6"/>
  <c r="AE30" i="6"/>
  <c r="AB30" i="6"/>
  <c r="Y30" i="6"/>
  <c r="V30" i="6"/>
  <c r="S30" i="6"/>
  <c r="M30" i="6"/>
  <c r="J30" i="6"/>
  <c r="G30" i="6"/>
  <c r="D30" i="6"/>
  <c r="AQ18" i="6"/>
  <c r="AH18" i="6"/>
  <c r="AE18" i="6"/>
  <c r="Y18" i="6"/>
  <c r="V18" i="6"/>
  <c r="S18" i="6"/>
  <c r="M18" i="6"/>
  <c r="J18" i="6"/>
  <c r="G18" i="6"/>
  <c r="D18" i="6"/>
  <c r="AQ34" i="6"/>
  <c r="AN34" i="6"/>
  <c r="AK34" i="6"/>
  <c r="AE34" i="6"/>
  <c r="AB34" i="6"/>
  <c r="Y34" i="6"/>
  <c r="V34" i="6"/>
  <c r="S34" i="6"/>
  <c r="M34" i="6"/>
  <c r="J34" i="6"/>
  <c r="G34" i="6"/>
  <c r="D34" i="6"/>
  <c r="AQ26" i="6"/>
  <c r="AN26" i="6"/>
  <c r="AH26" i="6"/>
  <c r="AE26" i="6"/>
  <c r="AB26" i="6"/>
  <c r="Y26" i="6"/>
  <c r="V26" i="6"/>
  <c r="S26" i="6"/>
  <c r="M26" i="6"/>
  <c r="J26" i="6"/>
  <c r="G26" i="6"/>
  <c r="D26" i="6"/>
  <c r="AQ27" i="6"/>
  <c r="AE27" i="6"/>
  <c r="AB27" i="6"/>
  <c r="Y27" i="6"/>
  <c r="V27" i="6"/>
  <c r="M27" i="6"/>
  <c r="J27" i="6"/>
  <c r="G27" i="6"/>
  <c r="D27" i="6"/>
  <c r="AE11" i="6"/>
  <c r="AB11" i="6"/>
  <c r="Y11" i="6"/>
  <c r="V11" i="6"/>
  <c r="S11" i="6"/>
  <c r="M11" i="6"/>
  <c r="J11" i="6"/>
  <c r="G11" i="6"/>
  <c r="D11" i="6"/>
  <c r="AQ33" i="6"/>
  <c r="AN33" i="6"/>
  <c r="AK33" i="6"/>
  <c r="AE33" i="6"/>
  <c r="AB33" i="6"/>
  <c r="Y33" i="6"/>
  <c r="V33" i="6"/>
  <c r="S33" i="6"/>
  <c r="M33" i="6"/>
  <c r="J33" i="6"/>
  <c r="G33" i="6"/>
  <c r="AQ32" i="6"/>
  <c r="AN32" i="6"/>
  <c r="AK32" i="6"/>
  <c r="AE32" i="6"/>
  <c r="AB32" i="6"/>
  <c r="Y32" i="6"/>
  <c r="V32" i="6"/>
  <c r="S32" i="6"/>
  <c r="M32" i="6"/>
  <c r="J32" i="6"/>
  <c r="G32" i="6"/>
  <c r="AQ13" i="6"/>
  <c r="AN13" i="6"/>
  <c r="AE13" i="6"/>
  <c r="AB13" i="6"/>
  <c r="Y13" i="6"/>
  <c r="V13" i="6"/>
  <c r="S13" i="6"/>
  <c r="M13" i="6"/>
  <c r="J13" i="6"/>
  <c r="G13" i="6"/>
  <c r="D13" i="6"/>
  <c r="AQ28" i="6"/>
  <c r="AN28" i="6"/>
  <c r="AK28" i="6"/>
  <c r="AH28" i="6"/>
  <c r="AE28" i="6"/>
  <c r="AB28" i="6"/>
  <c r="Y28" i="6"/>
  <c r="V28" i="6"/>
  <c r="S28" i="6"/>
  <c r="J28" i="6"/>
  <c r="G28" i="6"/>
  <c r="D28" i="6"/>
  <c r="AQ31" i="6"/>
  <c r="AN31" i="6"/>
  <c r="AK31" i="6"/>
  <c r="AE31" i="6"/>
  <c r="AB31" i="6"/>
  <c r="Y31" i="6"/>
  <c r="V31" i="6"/>
  <c r="S31" i="6"/>
  <c r="G31" i="6"/>
  <c r="AK15" i="6"/>
  <c r="AH15" i="6"/>
  <c r="AE15" i="6"/>
  <c r="V15" i="6"/>
  <c r="S15" i="6"/>
  <c r="G15" i="6"/>
  <c r="D15" i="6"/>
  <c r="AQ10" i="6"/>
  <c r="AN10" i="6"/>
  <c r="V10" i="6"/>
  <c r="G10" i="6"/>
  <c r="AQ21" i="16"/>
  <c r="AN21" i="16"/>
  <c r="AK21" i="16"/>
  <c r="AH21" i="16"/>
  <c r="AE21" i="16"/>
  <c r="AB21" i="16"/>
  <c r="Y21" i="16"/>
  <c r="V21" i="16"/>
  <c r="S21" i="16"/>
  <c r="M21" i="16"/>
  <c r="J21" i="16"/>
  <c r="G21" i="16"/>
  <c r="D21" i="16"/>
  <c r="AQ30" i="16"/>
  <c r="AK30" i="16"/>
  <c r="AE30" i="16"/>
  <c r="AB30" i="16"/>
  <c r="Y30" i="16"/>
  <c r="V30" i="16"/>
  <c r="S30" i="16"/>
  <c r="M30" i="16"/>
  <c r="J30" i="16"/>
  <c r="G30" i="16"/>
  <c r="D30" i="16"/>
  <c r="AH15" i="16"/>
  <c r="AE15" i="16"/>
  <c r="AB15" i="16"/>
  <c r="Y15" i="16"/>
  <c r="V15" i="16"/>
  <c r="S15" i="16"/>
  <c r="M15" i="16"/>
  <c r="J15" i="16"/>
  <c r="G15" i="16"/>
  <c r="D15" i="16"/>
  <c r="AQ27" i="16"/>
  <c r="AN27" i="16"/>
  <c r="AH27" i="16"/>
  <c r="AE27" i="16"/>
  <c r="AB27" i="16"/>
  <c r="Y27" i="16"/>
  <c r="V27" i="16"/>
  <c r="S27" i="16"/>
  <c r="M27" i="16"/>
  <c r="J27" i="16"/>
  <c r="G27" i="16"/>
  <c r="D27" i="16"/>
  <c r="AQ16" i="16"/>
  <c r="AN16" i="16"/>
  <c r="AH16" i="16"/>
  <c r="AE16" i="16"/>
  <c r="AB16" i="16"/>
  <c r="V16" i="16"/>
  <c r="S16" i="16"/>
  <c r="M16" i="16"/>
  <c r="J16" i="16"/>
  <c r="G16" i="16"/>
  <c r="D16" i="16"/>
  <c r="AQ22" i="16"/>
  <c r="AN22" i="16"/>
  <c r="AE22" i="16"/>
  <c r="AB22" i="16"/>
  <c r="Y22" i="16"/>
  <c r="V22" i="16"/>
  <c r="S22" i="16"/>
  <c r="M22" i="16"/>
  <c r="J22" i="16"/>
  <c r="G22" i="16"/>
  <c r="D22" i="16"/>
  <c r="AE14" i="16"/>
  <c r="Y14" i="16"/>
  <c r="V14" i="16"/>
  <c r="S14" i="16"/>
  <c r="M14" i="16"/>
  <c r="J14" i="16"/>
  <c r="G14" i="16"/>
  <c r="D14" i="16"/>
  <c r="AQ26" i="16"/>
  <c r="AN26" i="16"/>
  <c r="AK26" i="16"/>
  <c r="AH26" i="16"/>
  <c r="AE26" i="16"/>
  <c r="AB26" i="16"/>
  <c r="Y26" i="16"/>
  <c r="V26" i="16"/>
  <c r="S26" i="16"/>
  <c r="M26" i="16"/>
  <c r="J26" i="16"/>
  <c r="G26" i="16"/>
  <c r="D26" i="16"/>
  <c r="AQ25" i="16"/>
  <c r="AN25" i="16"/>
  <c r="AK25" i="16"/>
  <c r="AH25" i="16"/>
  <c r="AE25" i="16"/>
  <c r="AB25" i="16"/>
  <c r="Y25" i="16"/>
  <c r="V25" i="16"/>
  <c r="S25" i="16"/>
  <c r="M25" i="16"/>
  <c r="J25" i="16"/>
  <c r="G25" i="16"/>
  <c r="D25" i="16"/>
  <c r="AQ24" i="16"/>
  <c r="AN24" i="16"/>
  <c r="AK24" i="16"/>
  <c r="AE24" i="16"/>
  <c r="AB24" i="16"/>
  <c r="Y24" i="16"/>
  <c r="V24" i="16"/>
  <c r="S24" i="16"/>
  <c r="M24" i="16"/>
  <c r="J24" i="16"/>
  <c r="G24" i="16"/>
  <c r="AQ23" i="16"/>
  <c r="AN23" i="16"/>
  <c r="AK23" i="16"/>
  <c r="AE23" i="16"/>
  <c r="AB23" i="16"/>
  <c r="Y23" i="16"/>
  <c r="V23" i="16"/>
  <c r="S23" i="16"/>
  <c r="M23" i="16"/>
  <c r="J23" i="16"/>
  <c r="G23" i="16"/>
  <c r="AQ20" i="16"/>
  <c r="AN20" i="16"/>
  <c r="AK20" i="16"/>
  <c r="AH20" i="16"/>
  <c r="AE20" i="16"/>
  <c r="AB20" i="16"/>
  <c r="Y20" i="16"/>
  <c r="V20" i="16"/>
  <c r="S20" i="16"/>
  <c r="J20" i="16"/>
  <c r="G20" i="16"/>
  <c r="D20" i="16"/>
  <c r="AK10" i="16"/>
  <c r="AH10" i="16"/>
  <c r="AE10" i="16"/>
  <c r="V10" i="16"/>
  <c r="G10" i="16"/>
  <c r="D10" i="16"/>
  <c r="AK10" i="1"/>
  <c r="AH10" i="1"/>
  <c r="AB10" i="1"/>
  <c r="Y10" i="1"/>
  <c r="S10" i="1"/>
  <c r="P10" i="1"/>
  <c r="J10" i="1"/>
  <c r="G10" i="1"/>
  <c r="AN19" i="1"/>
  <c r="AK19" i="1"/>
  <c r="AE19" i="1"/>
  <c r="AB19" i="1"/>
  <c r="Y19" i="1"/>
  <c r="V19" i="1"/>
  <c r="S19" i="1"/>
  <c r="P19" i="1"/>
  <c r="M19" i="1"/>
  <c r="J19" i="1"/>
  <c r="G19" i="1"/>
  <c r="D19" i="1"/>
  <c r="AN18" i="1"/>
  <c r="AK18" i="1"/>
  <c r="AE18" i="1"/>
  <c r="AB18" i="1"/>
  <c r="Y18" i="1"/>
  <c r="V18" i="1"/>
  <c r="S18" i="1"/>
  <c r="P18" i="1"/>
  <c r="M18" i="1"/>
  <c r="J18" i="1"/>
  <c r="G18" i="1"/>
  <c r="D18" i="1"/>
  <c r="AK16" i="1"/>
  <c r="AE16" i="1"/>
  <c r="AB16" i="1"/>
  <c r="Y16" i="1"/>
  <c r="V16" i="1"/>
  <c r="S16" i="1"/>
  <c r="P16" i="1"/>
  <c r="J16" i="1"/>
  <c r="G16" i="1"/>
  <c r="D16" i="1"/>
  <c r="AN13" i="1"/>
  <c r="AK13" i="1"/>
  <c r="AB13" i="1"/>
  <c r="Y13" i="1"/>
  <c r="V13" i="1"/>
  <c r="S13" i="1"/>
  <c r="P13" i="1"/>
  <c r="G13" i="1"/>
  <c r="D13" i="1"/>
  <c r="AK15" i="1"/>
  <c r="AB15" i="1"/>
  <c r="Y15" i="1"/>
  <c r="V15" i="1"/>
  <c r="S15" i="1"/>
  <c r="J15" i="1"/>
  <c r="G15" i="1"/>
  <c r="D15" i="1"/>
  <c r="AK14" i="1"/>
  <c r="AB14" i="1"/>
  <c r="Y14" i="1"/>
  <c r="V14" i="1"/>
  <c r="S14" i="1"/>
  <c r="M14" i="1"/>
  <c r="J14" i="1"/>
  <c r="G14" i="1"/>
  <c r="D14" i="1"/>
  <c r="AN17" i="1"/>
  <c r="AK17" i="1"/>
  <c r="AB17" i="1"/>
  <c r="Y17" i="1"/>
  <c r="V17" i="1"/>
  <c r="S17" i="1"/>
  <c r="M17" i="1"/>
  <c r="J17" i="1"/>
  <c r="G17" i="1"/>
  <c r="D17" i="1"/>
  <c r="AN11" i="1"/>
  <c r="AK11" i="1"/>
  <c r="AE11" i="1"/>
  <c r="AB11" i="1"/>
  <c r="Y11" i="1"/>
  <c r="S11" i="1"/>
  <c r="J11" i="1"/>
  <c r="G11" i="1"/>
  <c r="D11" i="1"/>
  <c r="AK12" i="1"/>
  <c r="AH12" i="1"/>
  <c r="AB12" i="1"/>
  <c r="Y12" i="1"/>
  <c r="S12" i="1"/>
  <c r="J12" i="1"/>
  <c r="G12" i="1"/>
  <c r="D12" i="1"/>
  <c r="AZ16" i="20"/>
  <c r="AK12" i="20"/>
  <c r="AE12" i="20"/>
  <c r="V12" i="20"/>
  <c r="S12" i="20"/>
  <c r="M12" i="20"/>
  <c r="J12" i="20"/>
  <c r="G12" i="20"/>
  <c r="AQ19" i="20"/>
  <c r="AN19" i="20"/>
  <c r="AH19" i="20"/>
  <c r="AE19" i="20"/>
  <c r="AB19" i="20"/>
  <c r="Y19" i="20"/>
  <c r="V19" i="20"/>
  <c r="S19" i="20"/>
  <c r="M19" i="20"/>
  <c r="J19" i="20"/>
  <c r="G19" i="20"/>
  <c r="D19" i="20"/>
  <c r="AQ20" i="20"/>
  <c r="AH20" i="20"/>
  <c r="AE20" i="20"/>
  <c r="AB20" i="20"/>
  <c r="Y20" i="20"/>
  <c r="V20" i="20"/>
  <c r="S20" i="20"/>
  <c r="M20" i="20"/>
  <c r="J20" i="20"/>
  <c r="G20" i="20"/>
  <c r="D20" i="20"/>
  <c r="AH18" i="20"/>
  <c r="AE18" i="20"/>
  <c r="AB18" i="20"/>
  <c r="Y18" i="20"/>
  <c r="V18" i="20"/>
  <c r="S18" i="20"/>
  <c r="M18" i="20"/>
  <c r="J18" i="20"/>
  <c r="G18" i="20"/>
  <c r="D18" i="20"/>
  <c r="AH17" i="20"/>
  <c r="AE17" i="20"/>
  <c r="Y17" i="20"/>
  <c r="V17" i="20"/>
  <c r="J17" i="20"/>
  <c r="G17" i="20"/>
  <c r="D17" i="20"/>
  <c r="AQ22" i="20"/>
  <c r="AE22" i="20"/>
  <c r="AB22" i="20"/>
  <c r="Y22" i="20"/>
  <c r="V22" i="20"/>
  <c r="S22" i="20"/>
  <c r="G22" i="20"/>
  <c r="AE16" i="20"/>
  <c r="Y16" i="20"/>
  <c r="V16" i="20"/>
  <c r="J16" i="20"/>
  <c r="G16" i="20"/>
  <c r="D16" i="20"/>
  <c r="AE14" i="20"/>
  <c r="Y14" i="20"/>
  <c r="V14" i="20"/>
  <c r="M14" i="20"/>
  <c r="J14" i="20"/>
  <c r="G14" i="20"/>
  <c r="D14" i="20"/>
  <c r="AQ13" i="20"/>
  <c r="AN13" i="20"/>
  <c r="AE13" i="20"/>
  <c r="AB13" i="20"/>
  <c r="Y13" i="20"/>
  <c r="V13" i="20"/>
  <c r="M13" i="20"/>
  <c r="J13" i="20"/>
  <c r="G13" i="20"/>
  <c r="D13" i="20"/>
  <c r="AQ11" i="20"/>
  <c r="AN11" i="20"/>
  <c r="AE11" i="20"/>
  <c r="AB11" i="20"/>
  <c r="V11" i="20"/>
  <c r="J11" i="20"/>
  <c r="G11" i="20"/>
  <c r="AN10" i="20"/>
  <c r="AK10" i="20"/>
  <c r="AE10" i="20"/>
  <c r="V10" i="20"/>
  <c r="J10" i="20"/>
  <c r="G10" i="20"/>
  <c r="D10" i="20"/>
  <c r="AK11" i="2"/>
  <c r="AE11" i="2"/>
  <c r="V11" i="2"/>
  <c r="M11" i="2"/>
  <c r="J11" i="2"/>
  <c r="G11" i="2"/>
  <c r="AQ17" i="2"/>
  <c r="AN17" i="2"/>
  <c r="AH17" i="2"/>
  <c r="AE17" i="2"/>
  <c r="AB17" i="2"/>
  <c r="Y17" i="2"/>
  <c r="V17" i="2"/>
  <c r="S17" i="2"/>
  <c r="M17" i="2"/>
  <c r="J17" i="2"/>
  <c r="G17" i="2"/>
  <c r="D17" i="2"/>
  <c r="AQ18" i="2"/>
  <c r="AH18" i="2"/>
  <c r="AE18" i="2"/>
  <c r="AB18" i="2"/>
  <c r="Y18" i="2"/>
  <c r="V18" i="2"/>
  <c r="S18" i="2"/>
  <c r="M18" i="2"/>
  <c r="J18" i="2"/>
  <c r="G18" i="2"/>
  <c r="D18" i="2"/>
  <c r="AQ19" i="2"/>
  <c r="AH19" i="2"/>
  <c r="AE19" i="2"/>
  <c r="AB19" i="2"/>
  <c r="Y19" i="2"/>
  <c r="V19" i="2"/>
  <c r="S19" i="2"/>
  <c r="M19" i="2"/>
  <c r="J19" i="2"/>
  <c r="G19" i="2"/>
  <c r="D19" i="2"/>
  <c r="AH15" i="2"/>
  <c r="AE15" i="2"/>
  <c r="Y15" i="2"/>
  <c r="V15" i="2"/>
  <c r="M15" i="2"/>
  <c r="J15" i="2"/>
  <c r="G15" i="2"/>
  <c r="D15" i="2"/>
  <c r="AQ16" i="2"/>
  <c r="AK16" i="2"/>
  <c r="AH16" i="2"/>
  <c r="AE16" i="2"/>
  <c r="AB16" i="2"/>
  <c r="Y16" i="2"/>
  <c r="V16" i="2"/>
  <c r="S16" i="2"/>
  <c r="G16" i="2"/>
  <c r="D16" i="2"/>
  <c r="AE13" i="2"/>
  <c r="Y13" i="2"/>
  <c r="V13" i="2"/>
  <c r="J13" i="2"/>
  <c r="G13" i="2"/>
  <c r="D13" i="2"/>
  <c r="AE12" i="2"/>
  <c r="Y12" i="2"/>
  <c r="V12" i="2"/>
  <c r="M12" i="2"/>
  <c r="J12" i="2"/>
  <c r="G12" i="2"/>
  <c r="D12" i="2"/>
  <c r="AQ14" i="2"/>
  <c r="AN14" i="2"/>
  <c r="AE14" i="2"/>
  <c r="AB14" i="2"/>
  <c r="Y14" i="2"/>
  <c r="V14" i="2"/>
  <c r="M14" i="2"/>
  <c r="J14" i="2"/>
  <c r="G14" i="2"/>
  <c r="D14" i="2"/>
  <c r="AN10" i="2"/>
  <c r="AK10" i="2"/>
  <c r="AE10" i="2"/>
  <c r="V10" i="2"/>
  <c r="J10" i="2"/>
  <c r="G10" i="2"/>
  <c r="D10" i="2"/>
  <c r="AK11" i="5"/>
  <c r="AH11" i="5"/>
  <c r="AE11" i="5"/>
  <c r="AB11" i="5"/>
  <c r="Y11" i="5"/>
  <c r="S11" i="5"/>
  <c r="P11" i="5"/>
  <c r="J11" i="5"/>
  <c r="G11" i="5"/>
  <c r="D11" i="5"/>
  <c r="AN13" i="5"/>
  <c r="AK13" i="5"/>
  <c r="AH13" i="5"/>
  <c r="AE13" i="5"/>
  <c r="AB13" i="5"/>
  <c r="Y13" i="5"/>
  <c r="V13" i="5"/>
  <c r="S13" i="5"/>
  <c r="P13" i="5"/>
  <c r="J13" i="5"/>
  <c r="G13" i="5"/>
  <c r="D13" i="5"/>
  <c r="AN16" i="5"/>
  <c r="AK16" i="5"/>
  <c r="AE16" i="5"/>
  <c r="AB16" i="5"/>
  <c r="Y16" i="5"/>
  <c r="V16" i="5"/>
  <c r="S16" i="5"/>
  <c r="P16" i="5"/>
  <c r="M16" i="5"/>
  <c r="J16" i="5"/>
  <c r="G16" i="5"/>
  <c r="D16" i="5"/>
  <c r="AK14" i="5"/>
  <c r="AE14" i="5"/>
  <c r="AB14" i="5"/>
  <c r="Y14" i="5"/>
  <c r="V14" i="5"/>
  <c r="S14" i="5"/>
  <c r="P14" i="5"/>
  <c r="M14" i="5"/>
  <c r="J14" i="5"/>
  <c r="G14" i="5"/>
  <c r="D14" i="5"/>
  <c r="AN10" i="5"/>
  <c r="AK10" i="5"/>
  <c r="AB10" i="5"/>
  <c r="Y10" i="5"/>
  <c r="V10" i="5"/>
  <c r="S10" i="5"/>
  <c r="P10" i="5"/>
  <c r="G10" i="5"/>
  <c r="D10" i="5"/>
  <c r="AN12" i="5"/>
  <c r="AK12" i="5"/>
  <c r="AE12" i="5"/>
  <c r="AB12" i="5"/>
  <c r="Y12" i="5"/>
  <c r="V12" i="5"/>
  <c r="S12" i="5"/>
  <c r="M12" i="5"/>
  <c r="J12" i="5"/>
  <c r="G12" i="5"/>
  <c r="D12" i="5"/>
  <c r="AQ35" i="6"/>
  <c r="AQ15" i="6"/>
  <c r="AQ10" i="16"/>
  <c r="AQ15" i="16"/>
  <c r="AN12" i="7"/>
  <c r="AN14" i="7"/>
  <c r="AQ13" i="2"/>
  <c r="AQ10" i="2"/>
  <c r="AQ18" i="20"/>
  <c r="AQ12" i="20"/>
  <c r="AQ17" i="20"/>
  <c r="AN15" i="1"/>
  <c r="AN16" i="1"/>
  <c r="AN12" i="1"/>
  <c r="P15" i="12"/>
  <c r="AN14" i="5"/>
  <c r="S15" i="2"/>
  <c r="V10" i="1"/>
  <c r="V12" i="1"/>
  <c r="AB11" i="2"/>
  <c r="AB14" i="16"/>
  <c r="Y11" i="20"/>
  <c r="AB10" i="8"/>
  <c r="S12" i="2"/>
  <c r="Y12" i="8"/>
  <c r="AB13" i="9"/>
  <c r="AB10" i="20"/>
  <c r="Y10" i="20"/>
  <c r="S13" i="9"/>
  <c r="Y15" i="6"/>
  <c r="S14" i="20"/>
  <c r="AE10" i="6"/>
  <c r="V11" i="5"/>
  <c r="S16" i="20"/>
  <c r="AB15" i="6"/>
  <c r="S17" i="20"/>
  <c r="AB18" i="6"/>
  <c r="AB14" i="20"/>
  <c r="AB17" i="6"/>
  <c r="AH29" i="16"/>
  <c r="S11" i="20"/>
  <c r="AQ17" i="6"/>
  <c r="AQ11" i="6"/>
  <c r="AQ14" i="16"/>
  <c r="AN10" i="7"/>
  <c r="AN16" i="7"/>
  <c r="AQ15" i="2"/>
  <c r="AQ12" i="2"/>
  <c r="AQ11" i="2"/>
  <c r="AQ16" i="20"/>
  <c r="AQ10" i="20"/>
  <c r="AQ14" i="20"/>
  <c r="P15" i="1"/>
  <c r="AN14" i="1"/>
  <c r="AN10" i="1"/>
  <c r="AN11" i="5"/>
  <c r="P11" i="2"/>
  <c r="AB11" i="8"/>
  <c r="AB12" i="20"/>
  <c r="V10" i="7"/>
  <c r="AB12" i="2"/>
  <c r="S14" i="2"/>
  <c r="AB16" i="20"/>
  <c r="S10" i="2"/>
  <c r="AB15" i="2"/>
  <c r="Y16" i="16"/>
  <c r="S13" i="20"/>
  <c r="Y11" i="2"/>
  <c r="AB10" i="16"/>
  <c r="Y10" i="8"/>
  <c r="AB13" i="2"/>
  <c r="Y10" i="2"/>
  <c r="S10" i="6"/>
  <c r="V11" i="1"/>
  <c r="S27" i="6"/>
  <c r="Y12" i="20"/>
  <c r="P12" i="9"/>
  <c r="S10" i="16"/>
  <c r="S11" i="2"/>
  <c r="S10" i="20"/>
  <c r="AP22" i="7" l="1"/>
  <c r="AB10" i="6"/>
  <c r="Y10" i="6"/>
  <c r="Y10" i="16"/>
  <c r="S13" i="2"/>
  <c r="Y12" i="9"/>
  <c r="AP23" i="7" l="1"/>
  <c r="AP25" i="7"/>
  <c r="AP24" i="7"/>
  <c r="AT20" i="7"/>
  <c r="AQ10" i="5"/>
  <c r="AB17" i="20"/>
  <c r="AB10" i="2"/>
  <c r="P11" i="1"/>
  <c r="P12" i="1"/>
  <c r="AK13" i="9"/>
  <c r="M28" i="6"/>
  <c r="AK13" i="8"/>
  <c r="P12" i="5"/>
  <c r="P14" i="1"/>
  <c r="AH14" i="9"/>
  <c r="AK11" i="8"/>
  <c r="AK12" i="9"/>
  <c r="AK16" i="8"/>
  <c r="AT24" i="7" l="1"/>
  <c r="AT23" i="7"/>
  <c r="AT21" i="7"/>
  <c r="D33" i="6"/>
  <c r="P17" i="1"/>
  <c r="AQ11" i="5" l="1"/>
  <c r="AT25" i="7" l="1"/>
  <c r="AT22" i="7"/>
  <c r="AQ12" i="5"/>
  <c r="AN27" i="6"/>
  <c r="AH11" i="1"/>
  <c r="AN15" i="6"/>
  <c r="AN17" i="20"/>
  <c r="AN13" i="2"/>
  <c r="AH13" i="2"/>
  <c r="AK10" i="6"/>
  <c r="AK13" i="20"/>
  <c r="AN16" i="20"/>
  <c r="AK12" i="8"/>
  <c r="M12" i="1"/>
  <c r="AH11" i="33"/>
  <c r="AH12" i="20"/>
  <c r="J10" i="7"/>
  <c r="M20" i="16"/>
  <c r="D21" i="9"/>
  <c r="AK11" i="6"/>
  <c r="AK20" i="20"/>
  <c r="AE14" i="1"/>
  <c r="AH12" i="9"/>
  <c r="AK18" i="6"/>
  <c r="AH15" i="1"/>
  <c r="AH12" i="5"/>
  <c r="M13" i="1"/>
  <c r="AE13" i="31"/>
  <c r="AN14" i="16"/>
  <c r="AH11" i="8"/>
  <c r="M10" i="7"/>
  <c r="AE12" i="7"/>
  <c r="AE10" i="5"/>
  <c r="AE12" i="33"/>
  <c r="AH13" i="31"/>
  <c r="AN11" i="2"/>
  <c r="M10" i="8"/>
  <c r="AK13" i="6"/>
  <c r="M16" i="2"/>
  <c r="D18" i="7"/>
  <c r="AE11" i="33"/>
  <c r="D36" i="6"/>
  <c r="AN20" i="9"/>
  <c r="AH12" i="33"/>
  <c r="AH11" i="20"/>
  <c r="AH10" i="32"/>
  <c r="AK22" i="20"/>
  <c r="M15" i="6"/>
  <c r="M15" i="1"/>
  <c r="M10" i="5"/>
  <c r="AH10" i="6"/>
  <c r="J13" i="1"/>
  <c r="AH12" i="7"/>
  <c r="D24" i="16"/>
  <c r="AH11" i="6"/>
  <c r="AK22" i="16"/>
  <c r="AH10" i="33"/>
  <c r="AK18" i="2"/>
  <c r="AH24" i="16"/>
  <c r="D12" i="20"/>
  <c r="M10" i="2"/>
  <c r="AH27" i="6"/>
  <c r="AN22" i="20"/>
  <c r="M16" i="1"/>
  <c r="AE17" i="7"/>
  <c r="AN18" i="2"/>
  <c r="AH13" i="1"/>
  <c r="AN15" i="2"/>
  <c r="AH21" i="7"/>
  <c r="D11" i="33"/>
  <c r="AK30" i="6"/>
  <c r="AH14" i="2"/>
  <c r="AN14" i="20"/>
  <c r="J15" i="6"/>
  <c r="AH10" i="20"/>
  <c r="AE12" i="32"/>
  <c r="AN30" i="16"/>
  <c r="AH10" i="8"/>
  <c r="AE20" i="7"/>
  <c r="AN19" i="2"/>
  <c r="AK26" i="6"/>
  <c r="D10" i="1"/>
  <c r="AH12" i="2"/>
  <c r="AK17" i="6"/>
  <c r="AK13" i="2"/>
  <c r="AH13" i="6"/>
  <c r="AE12" i="31"/>
  <c r="AK12" i="2"/>
  <c r="AN15" i="16"/>
  <c r="AK16" i="20"/>
  <c r="M31" i="6"/>
  <c r="AN12" i="2"/>
  <c r="AH12" i="8"/>
  <c r="AK16" i="16"/>
  <c r="M17" i="20"/>
  <c r="AH22" i="20"/>
  <c r="AK27" i="6"/>
  <c r="AK18" i="20"/>
  <c r="M10" i="16"/>
  <c r="AN18" i="9"/>
  <c r="AH14" i="1"/>
  <c r="AH30" i="16"/>
  <c r="AN37" i="6"/>
  <c r="D12" i="32"/>
  <c r="AH17" i="1"/>
  <c r="AE12" i="1"/>
  <c r="AN12" i="20"/>
  <c r="AK19" i="20"/>
  <c r="AK15" i="8"/>
  <c r="AH10" i="2"/>
  <c r="AN16" i="2"/>
  <c r="AH16" i="1"/>
  <c r="AE17" i="1"/>
  <c r="AN13" i="9"/>
  <c r="AH14" i="16"/>
  <c r="AH14" i="20"/>
  <c r="J10" i="6"/>
  <c r="D11" i="20"/>
  <c r="M11" i="5"/>
  <c r="AH34" i="6"/>
  <c r="AH20" i="7"/>
  <c r="AE15" i="1"/>
  <c r="D22" i="20"/>
  <c r="D23" i="16"/>
  <c r="AH33" i="6"/>
  <c r="AK14" i="20"/>
  <c r="AH13" i="20"/>
  <c r="AE10" i="1"/>
  <c r="AN20" i="20"/>
  <c r="AH16" i="20"/>
  <c r="D10" i="8"/>
  <c r="J16" i="2"/>
  <c r="M16" i="20"/>
  <c r="AK17" i="20"/>
  <c r="AK15" i="16"/>
  <c r="M13" i="5"/>
  <c r="M10" i="1"/>
  <c r="AH22" i="16"/>
  <c r="AK14" i="9"/>
  <c r="AN11" i="6"/>
  <c r="AH18" i="1"/>
  <c r="AH11" i="2"/>
  <c r="M22" i="20"/>
  <c r="D32" i="6"/>
  <c r="AH15" i="8"/>
  <c r="AH21" i="9"/>
  <c r="AH16" i="5"/>
  <c r="AK10" i="8"/>
  <c r="AH13" i="9"/>
  <c r="AH12" i="32"/>
  <c r="AH10" i="5"/>
  <c r="J10" i="5"/>
  <c r="AH30" i="6"/>
  <c r="AE10" i="32"/>
  <c r="AH36" i="6"/>
  <c r="J22" i="20"/>
  <c r="AH16" i="7"/>
  <c r="AN10" i="16"/>
  <c r="M11" i="20"/>
  <c r="AK21" i="9"/>
  <c r="AH12" i="31"/>
  <c r="M13" i="2"/>
  <c r="AH14" i="5"/>
  <c r="AE11" i="31"/>
  <c r="AE19" i="7"/>
  <c r="AK14" i="2"/>
  <c r="AH32" i="6"/>
  <c r="AN18" i="20"/>
  <c r="AH23" i="16"/>
  <c r="AE10" i="33"/>
  <c r="AE13" i="1"/>
  <c r="AK11" i="20"/>
  <c r="AH19" i="1"/>
  <c r="D13" i="8"/>
  <c r="M11" i="1"/>
  <c r="AH11" i="31"/>
  <c r="AH14" i="7"/>
  <c r="AN18" i="6"/>
  <c r="D10" i="6"/>
  <c r="J31" i="6"/>
  <c r="AH13" i="8"/>
  <c r="AK17" i="2"/>
  <c r="J10" i="16"/>
  <c r="AK27" i="16"/>
  <c r="AH31" i="6"/>
  <c r="D11" i="2"/>
  <c r="D31" i="6"/>
  <c r="M10" i="20"/>
  <c r="AK15" i="2"/>
  <c r="AP14" i="7" l="1"/>
  <c r="AS10" i="33"/>
  <c r="AP14" i="5"/>
  <c r="AP16" i="7"/>
  <c r="AP13" i="5"/>
  <c r="AP11" i="5"/>
  <c r="AP10" i="5"/>
  <c r="AP12" i="7"/>
  <c r="AP12" i="5"/>
  <c r="AP10" i="7"/>
  <c r="AT27" i="7"/>
  <c r="AT16" i="5"/>
  <c r="AT26" i="7"/>
  <c r="AT17" i="7"/>
  <c r="AT19" i="7"/>
  <c r="AT18" i="7"/>
  <c r="AQ13" i="5"/>
  <c r="AK14" i="16"/>
  <c r="AK19" i="2"/>
  <c r="D17" i="7"/>
  <c r="AT11" i="7" l="1"/>
  <c r="AT10" i="7"/>
  <c r="AT15" i="7"/>
  <c r="AT12" i="7"/>
  <c r="AT16" i="7"/>
  <c r="AT13" i="7"/>
  <c r="AT14" i="7"/>
  <c r="AQ14" i="5"/>
  <c r="M10" i="6"/>
  <c r="AQ15" i="5" l="1"/>
  <c r="AQ19" i="19" l="1"/>
  <c r="AK19" i="19"/>
  <c r="AH19" i="19"/>
  <c r="AE19" i="19"/>
  <c r="AB19" i="19"/>
  <c r="Y19" i="19"/>
  <c r="V19" i="19"/>
  <c r="S19" i="19"/>
  <c r="M19" i="19"/>
  <c r="J19" i="19"/>
  <c r="G19" i="19"/>
  <c r="D19" i="19"/>
  <c r="AH13" i="19"/>
  <c r="AE13" i="19"/>
  <c r="Y13" i="19"/>
  <c r="V13" i="19"/>
  <c r="M13" i="19"/>
  <c r="J13" i="19"/>
  <c r="G13" i="19"/>
  <c r="D13" i="19"/>
  <c r="AQ16" i="19"/>
  <c r="AN16" i="19"/>
  <c r="AH16" i="19"/>
  <c r="AE16" i="19"/>
  <c r="AB16" i="19"/>
  <c r="Y16" i="19"/>
  <c r="V16" i="19"/>
  <c r="M16" i="19"/>
  <c r="J16" i="19"/>
  <c r="G16" i="19"/>
  <c r="D16" i="19"/>
  <c r="AQ22" i="19"/>
  <c r="AN22" i="19"/>
  <c r="AH22" i="19"/>
  <c r="AE22" i="19"/>
  <c r="AB22" i="19"/>
  <c r="Y22" i="19"/>
  <c r="V22" i="19"/>
  <c r="S22" i="19"/>
  <c r="M22" i="19"/>
  <c r="J22" i="19"/>
  <c r="G22" i="19"/>
  <c r="D22" i="19"/>
  <c r="AE11" i="19"/>
  <c r="V11" i="19"/>
  <c r="S11" i="19"/>
  <c r="J11" i="19"/>
  <c r="G11" i="19"/>
  <c r="D11" i="19"/>
  <c r="AE10" i="19"/>
  <c r="Y10" i="19"/>
  <c r="V10" i="19"/>
  <c r="S10" i="19"/>
  <c r="G10" i="19"/>
  <c r="D10" i="19"/>
  <c r="AE12" i="19"/>
  <c r="Y12" i="19"/>
  <c r="V12" i="19"/>
  <c r="M12" i="19"/>
  <c r="J12" i="19"/>
  <c r="G12" i="19"/>
  <c r="D12" i="19"/>
  <c r="AQ13" i="19"/>
  <c r="AQ12" i="19"/>
  <c r="M11" i="19"/>
  <c r="S16" i="19"/>
  <c r="AK13" i="19"/>
  <c r="AK22" i="19"/>
  <c r="AH10" i="19"/>
  <c r="AK12" i="19"/>
  <c r="AB10" i="19"/>
  <c r="AK11" i="19"/>
  <c r="Y11" i="19"/>
  <c r="AB13" i="19"/>
  <c r="AB12" i="19"/>
  <c r="AN11" i="19"/>
  <c r="S12" i="19"/>
  <c r="AQ10" i="19"/>
  <c r="AQ11" i="19"/>
  <c r="AK10" i="19"/>
  <c r="AN10" i="19"/>
  <c r="AH12" i="19"/>
  <c r="AN12" i="19"/>
  <c r="AB11" i="19"/>
  <c r="M10" i="19"/>
  <c r="AK16" i="19"/>
  <c r="AN13" i="19"/>
  <c r="J10" i="19"/>
  <c r="S13" i="19"/>
  <c r="AH11" i="19"/>
  <c r="AN19" i="19"/>
  <c r="BX20" i="20" l="1"/>
  <c r="BU20" i="20"/>
  <c r="BR20" i="20"/>
  <c r="BO20" i="20"/>
  <c r="BL20" i="20"/>
  <c r="BI20" i="20"/>
  <c r="BC20" i="20"/>
  <c r="AZ20" i="20"/>
  <c r="AT20" i="20"/>
  <c r="AZ12" i="19"/>
  <c r="BC12" i="19"/>
  <c r="BF12" i="19"/>
  <c r="BI12" i="19"/>
  <c r="BM12" i="19"/>
  <c r="BP12" i="19"/>
  <c r="BS12" i="19"/>
  <c r="BV12" i="19"/>
  <c r="BY12" i="19"/>
  <c r="CB12" i="19"/>
  <c r="CE12" i="19"/>
  <c r="CH12" i="19"/>
  <c r="CK12" i="19"/>
  <c r="CN12" i="19"/>
  <c r="CQ12" i="19"/>
  <c r="CT12" i="19"/>
  <c r="CW12" i="19"/>
  <c r="CZ12" i="19"/>
  <c r="DC12" i="19"/>
  <c r="DF12" i="19"/>
  <c r="DI12" i="19"/>
  <c r="DL12" i="19"/>
  <c r="DO12" i="19"/>
  <c r="DR12" i="19"/>
  <c r="DU12" i="19"/>
  <c r="DX12" i="19"/>
  <c r="EA12" i="19"/>
  <c r="ED12" i="19"/>
  <c r="EG12" i="19"/>
  <c r="EJ12" i="19"/>
  <c r="BC10" i="19"/>
  <c r="BF10" i="19"/>
  <c r="BI10" i="19"/>
  <c r="BM10" i="19"/>
  <c r="BP10" i="19"/>
  <c r="BS10" i="19"/>
  <c r="BV10" i="19"/>
  <c r="BY10" i="19"/>
  <c r="CB10" i="19"/>
  <c r="CE10" i="19"/>
  <c r="CH10" i="19"/>
  <c r="CK10" i="19"/>
  <c r="CN10" i="19"/>
  <c r="CQ10" i="19"/>
  <c r="CT10" i="19"/>
  <c r="CW10" i="19"/>
  <c r="CZ10" i="19"/>
  <c r="DC10" i="19"/>
  <c r="DF10" i="19"/>
  <c r="DI10" i="19"/>
  <c r="DL10" i="19"/>
  <c r="DO10" i="19"/>
  <c r="DR10" i="19"/>
  <c r="DU10" i="19"/>
  <c r="DX10" i="19"/>
  <c r="EA10" i="19"/>
  <c r="ED10" i="19"/>
  <c r="EG10" i="19"/>
  <c r="EJ10" i="19"/>
  <c r="AZ11" i="19"/>
  <c r="BC11" i="19"/>
  <c r="BF11" i="19"/>
  <c r="BI11" i="19"/>
  <c r="BM11" i="19"/>
  <c r="BP11" i="19"/>
  <c r="BS11" i="19"/>
  <c r="BV11" i="19"/>
  <c r="BY11" i="19"/>
  <c r="CB11" i="19"/>
  <c r="CE11" i="19"/>
  <c r="CH11" i="19"/>
  <c r="CK11" i="19"/>
  <c r="CN11" i="19"/>
  <c r="CQ11" i="19"/>
  <c r="CT11" i="19"/>
  <c r="CW11" i="19"/>
  <c r="CZ11" i="19"/>
  <c r="DC11" i="19"/>
  <c r="DF11" i="19"/>
  <c r="DI11" i="19"/>
  <c r="DL11" i="19"/>
  <c r="DO11" i="19"/>
  <c r="DR11" i="19"/>
  <c r="DU11" i="19"/>
  <c r="DX11" i="19"/>
  <c r="EA11" i="19"/>
  <c r="ED11" i="19"/>
  <c r="EG11" i="19"/>
  <c r="EJ11" i="19"/>
  <c r="AZ22" i="19"/>
  <c r="BC22" i="19"/>
  <c r="BF22" i="19"/>
  <c r="BI22" i="19"/>
  <c r="BM22" i="19"/>
  <c r="BP22" i="19"/>
  <c r="BS22" i="19"/>
  <c r="BV22" i="19"/>
  <c r="BY22" i="19"/>
  <c r="CB22" i="19"/>
  <c r="CE22" i="19"/>
  <c r="CH22" i="19"/>
  <c r="CK22" i="19"/>
  <c r="CN22" i="19"/>
  <c r="CQ22" i="19"/>
  <c r="CT22" i="19"/>
  <c r="CW22" i="19"/>
  <c r="CZ22" i="19"/>
  <c r="DC22" i="19"/>
  <c r="DF22" i="19"/>
  <c r="DI22" i="19"/>
  <c r="DL22" i="19"/>
  <c r="DO22" i="19"/>
  <c r="DR22" i="19"/>
  <c r="DU22" i="19"/>
  <c r="DX22" i="19"/>
  <c r="EA22" i="19"/>
  <c r="ED22" i="19"/>
  <c r="EG22" i="19"/>
  <c r="EJ22" i="19"/>
  <c r="AZ16" i="19"/>
  <c r="BC16" i="19"/>
  <c r="BF16" i="19"/>
  <c r="BI16" i="19"/>
  <c r="BM16" i="19"/>
  <c r="BP16" i="19"/>
  <c r="BS16" i="19"/>
  <c r="BV16" i="19"/>
  <c r="BY16" i="19"/>
  <c r="CB16" i="19"/>
  <c r="CE16" i="19"/>
  <c r="CH16" i="19"/>
  <c r="CK16" i="19"/>
  <c r="CN16" i="19"/>
  <c r="CQ16" i="19"/>
  <c r="CT16" i="19"/>
  <c r="CW16" i="19"/>
  <c r="CZ16" i="19"/>
  <c r="DC16" i="19"/>
  <c r="DF16" i="19"/>
  <c r="DI16" i="19"/>
  <c r="DL16" i="19"/>
  <c r="DO16" i="19"/>
  <c r="DR16" i="19"/>
  <c r="DU16" i="19"/>
  <c r="DX16" i="19"/>
  <c r="EA16" i="19"/>
  <c r="ED16" i="19"/>
  <c r="EG16" i="19"/>
  <c r="EJ16" i="19"/>
  <c r="AZ19" i="19"/>
  <c r="BC19" i="19"/>
  <c r="BF19" i="19"/>
  <c r="BI19" i="19"/>
  <c r="BM19" i="19"/>
  <c r="BP19" i="19"/>
  <c r="BS19" i="19"/>
  <c r="BV19" i="19"/>
  <c r="BY19" i="19"/>
  <c r="CB19" i="19"/>
  <c r="CE19" i="19"/>
  <c r="CH19" i="19"/>
  <c r="CK19" i="19"/>
  <c r="CN19" i="19"/>
  <c r="CQ19" i="19"/>
  <c r="CT19" i="19"/>
  <c r="CW19" i="19"/>
  <c r="CZ19" i="19"/>
  <c r="DC19" i="19"/>
  <c r="DF19" i="19"/>
  <c r="DI19" i="19"/>
  <c r="DL19" i="19"/>
  <c r="DO19" i="19"/>
  <c r="DR19" i="19"/>
  <c r="DU19" i="19"/>
  <c r="DX19" i="19"/>
  <c r="EA19" i="19"/>
  <c r="ED19" i="19"/>
  <c r="EG19" i="19"/>
  <c r="EJ19" i="19"/>
  <c r="AZ13" i="19"/>
  <c r="BC13" i="19"/>
  <c r="BF13" i="19"/>
  <c r="BI13" i="19"/>
  <c r="BM13" i="19"/>
  <c r="BP13" i="19"/>
  <c r="BS13" i="19"/>
  <c r="BV13" i="19"/>
  <c r="BY13" i="19"/>
  <c r="CB13" i="19"/>
  <c r="CE13" i="19"/>
  <c r="CH13" i="19"/>
  <c r="CK13" i="19"/>
  <c r="CN13" i="19"/>
  <c r="CQ13" i="19"/>
  <c r="CT13" i="19"/>
  <c r="CW13" i="19"/>
  <c r="CZ13" i="19"/>
  <c r="DC13" i="19"/>
  <c r="DF13" i="19"/>
  <c r="DI13" i="19"/>
  <c r="DL13" i="19"/>
  <c r="DO13" i="19"/>
  <c r="DR13" i="19"/>
  <c r="DU13" i="19"/>
  <c r="DX13" i="19"/>
  <c r="EA13" i="19"/>
  <c r="ED13" i="19"/>
  <c r="EG13" i="19"/>
  <c r="EJ13" i="19"/>
  <c r="BF20" i="20"/>
  <c r="AT21" i="9"/>
  <c r="AZ10" i="19"/>
  <c r="AT14" i="5" l="1"/>
  <c r="AT13" i="5"/>
  <c r="AT11" i="5"/>
  <c r="AT15" i="5"/>
  <c r="AT12" i="5"/>
  <c r="AT10" i="5"/>
  <c r="DQ26" i="6"/>
  <c r="BF18" i="6"/>
  <c r="BC18" i="6"/>
  <c r="AZ18" i="6"/>
  <c r="AT18" i="6"/>
  <c r="A26" i="6"/>
  <c r="AT13" i="19"/>
  <c r="AK22" i="11"/>
  <c r="AK16" i="11"/>
  <c r="AW13" i="19"/>
  <c r="AB11" i="11"/>
  <c r="AK11" i="11"/>
  <c r="AW20" i="20"/>
  <c r="CF20" i="20" l="1"/>
  <c r="EL13" i="19"/>
  <c r="BK13" i="19"/>
  <c r="AH12" i="11"/>
  <c r="AH13" i="11"/>
  <c r="AH17" i="11"/>
  <c r="AH19" i="11"/>
  <c r="AH24" i="11"/>
  <c r="AH21" i="11"/>
  <c r="EO24" i="11"/>
  <c r="EL24" i="11"/>
  <c r="EI24" i="11"/>
  <c r="EF24" i="11"/>
  <c r="EC24" i="11"/>
  <c r="DZ24" i="11"/>
  <c r="DW24" i="11"/>
  <c r="DT24" i="11"/>
  <c r="DQ24" i="11"/>
  <c r="DN24" i="11"/>
  <c r="DK24" i="11"/>
  <c r="DH24" i="11"/>
  <c r="DE24" i="11"/>
  <c r="DB24" i="11"/>
  <c r="CY24" i="11"/>
  <c r="CV24" i="11"/>
  <c r="CS24" i="11"/>
  <c r="CP24" i="11"/>
  <c r="CM24" i="11"/>
  <c r="CJ24" i="11"/>
  <c r="CG24" i="11"/>
  <c r="CD24" i="11"/>
  <c r="CA24" i="11"/>
  <c r="BX24" i="11"/>
  <c r="BU24" i="11"/>
  <c r="BR24" i="11"/>
  <c r="BO24" i="11"/>
  <c r="BL24" i="11"/>
  <c r="BI24" i="11"/>
  <c r="BF24" i="11"/>
  <c r="BC24" i="11"/>
  <c r="AZ24" i="11"/>
  <c r="AW24" i="11"/>
  <c r="AT24" i="11"/>
  <c r="AQ24" i="11"/>
  <c r="AN24" i="11"/>
  <c r="AB24" i="11"/>
  <c r="V24" i="11"/>
  <c r="S24" i="11"/>
  <c r="P24" i="11"/>
  <c r="M24" i="11"/>
  <c r="J24" i="11"/>
  <c r="G24" i="11"/>
  <c r="D24" i="11"/>
  <c r="EO17" i="11"/>
  <c r="EL17" i="11"/>
  <c r="EI17" i="11"/>
  <c r="EF17" i="11"/>
  <c r="EC17" i="11"/>
  <c r="DZ17" i="11"/>
  <c r="DW17" i="11"/>
  <c r="DT17" i="11"/>
  <c r="DQ17" i="11"/>
  <c r="DN17" i="11"/>
  <c r="DK17" i="11"/>
  <c r="DH17" i="11"/>
  <c r="DE17" i="11"/>
  <c r="DB17" i="11"/>
  <c r="CY17" i="11"/>
  <c r="CV17" i="11"/>
  <c r="CS17" i="11"/>
  <c r="CP17" i="11"/>
  <c r="CM17" i="11"/>
  <c r="CJ17" i="11"/>
  <c r="CG17" i="11"/>
  <c r="CD17" i="11"/>
  <c r="CA17" i="11"/>
  <c r="BX17" i="11"/>
  <c r="BU17" i="11"/>
  <c r="BR17" i="11"/>
  <c r="BO17" i="11"/>
  <c r="BL17" i="11"/>
  <c r="BI17" i="11"/>
  <c r="BF17" i="11"/>
  <c r="BC17" i="11"/>
  <c r="AZ17" i="11"/>
  <c r="AW17" i="11"/>
  <c r="AT17" i="11"/>
  <c r="AQ17" i="11"/>
  <c r="AB17" i="11"/>
  <c r="V17" i="11"/>
  <c r="S17" i="11"/>
  <c r="P17" i="11"/>
  <c r="M17" i="11"/>
  <c r="J17" i="11"/>
  <c r="G17" i="11"/>
  <c r="D17" i="11"/>
  <c r="EO12" i="11"/>
  <c r="EL12" i="11"/>
  <c r="EI12" i="11"/>
  <c r="EF12" i="11"/>
  <c r="EC12" i="11"/>
  <c r="DZ12" i="11"/>
  <c r="DW12" i="11"/>
  <c r="DT12" i="11"/>
  <c r="DQ12" i="11"/>
  <c r="DN12" i="11"/>
  <c r="DK12" i="11"/>
  <c r="DH12" i="11"/>
  <c r="DE12" i="11"/>
  <c r="DB12" i="11"/>
  <c r="CY12" i="11"/>
  <c r="CV12" i="11"/>
  <c r="CS12" i="11"/>
  <c r="CP12" i="11"/>
  <c r="CM12" i="11"/>
  <c r="CJ12" i="11"/>
  <c r="CG12" i="11"/>
  <c r="CD12" i="11"/>
  <c r="CA12" i="11"/>
  <c r="BX12" i="11"/>
  <c r="BU12" i="11"/>
  <c r="BR12" i="11"/>
  <c r="BO12" i="11"/>
  <c r="BL12" i="11"/>
  <c r="BI12" i="11"/>
  <c r="BF12" i="11"/>
  <c r="BC12" i="11"/>
  <c r="AZ12" i="11"/>
  <c r="AW12" i="11"/>
  <c r="AT12" i="11"/>
  <c r="AQ12" i="11"/>
  <c r="AN12" i="11"/>
  <c r="AB12" i="11"/>
  <c r="V12" i="11"/>
  <c r="S12" i="11"/>
  <c r="J12" i="11"/>
  <c r="G12" i="11"/>
  <c r="D12" i="11"/>
  <c r="ER20" i="25"/>
  <c r="EO20" i="25"/>
  <c r="EL20" i="25"/>
  <c r="EI20" i="25"/>
  <c r="EF20" i="25"/>
  <c r="EC20" i="25"/>
  <c r="DZ20" i="25"/>
  <c r="DW20" i="25"/>
  <c r="DT20" i="25"/>
  <c r="DQ20" i="25"/>
  <c r="DN20" i="25"/>
  <c r="DK20" i="25"/>
  <c r="DH20" i="25"/>
  <c r="DE20" i="25"/>
  <c r="DB20" i="25"/>
  <c r="CY20" i="25"/>
  <c r="CV20" i="25"/>
  <c r="CS20" i="25"/>
  <c r="CP20" i="25"/>
  <c r="CM20" i="25"/>
  <c r="CJ20" i="25"/>
  <c r="CG20" i="25"/>
  <c r="CD20" i="25"/>
  <c r="CA20" i="25"/>
  <c r="BX20" i="25"/>
  <c r="BU20" i="25"/>
  <c r="BR20" i="25"/>
  <c r="BO20" i="25"/>
  <c r="BL20" i="25"/>
  <c r="BI20" i="25"/>
  <c r="BF20" i="25"/>
  <c r="BC20" i="25"/>
  <c r="AZ20" i="25"/>
  <c r="AW20" i="25"/>
  <c r="AT20" i="25"/>
  <c r="AQ20" i="25"/>
  <c r="AK20" i="25"/>
  <c r="AE20" i="25"/>
  <c r="AB20" i="25"/>
  <c r="Y20" i="25"/>
  <c r="V20" i="25"/>
  <c r="S20" i="25"/>
  <c r="M20" i="25"/>
  <c r="J20" i="25"/>
  <c r="G20" i="25"/>
  <c r="D20" i="25"/>
  <c r="ER19" i="25"/>
  <c r="EO19" i="25"/>
  <c r="EL19" i="25"/>
  <c r="EI19" i="25"/>
  <c r="EF19" i="25"/>
  <c r="EC19" i="25"/>
  <c r="DZ19" i="25"/>
  <c r="DW19" i="25"/>
  <c r="DT19" i="25"/>
  <c r="DQ19" i="25"/>
  <c r="DN19" i="25"/>
  <c r="DK19" i="25"/>
  <c r="DH19" i="25"/>
  <c r="DE19" i="25"/>
  <c r="DB19" i="25"/>
  <c r="CY19" i="25"/>
  <c r="CV19" i="25"/>
  <c r="CS19" i="25"/>
  <c r="CP19" i="25"/>
  <c r="CM19" i="25"/>
  <c r="CJ19" i="25"/>
  <c r="CG19" i="25"/>
  <c r="CD19" i="25"/>
  <c r="CA19" i="25"/>
  <c r="BX19" i="25"/>
  <c r="BU19" i="25"/>
  <c r="BR19" i="25"/>
  <c r="BO19" i="25"/>
  <c r="BL19" i="25"/>
  <c r="BI19" i="25"/>
  <c r="BF19" i="25"/>
  <c r="BC19" i="25"/>
  <c r="AZ19" i="25"/>
  <c r="AW19" i="25"/>
  <c r="AT19" i="25"/>
  <c r="AQ19" i="25"/>
  <c r="AK19" i="25"/>
  <c r="AE19" i="25"/>
  <c r="Y19" i="25"/>
  <c r="V19" i="25"/>
  <c r="S19" i="25"/>
  <c r="M19" i="25"/>
  <c r="J19" i="25"/>
  <c r="G19" i="25"/>
  <c r="D19" i="25"/>
  <c r="ER15" i="25"/>
  <c r="EO15" i="25"/>
  <c r="EL15" i="25"/>
  <c r="EI15" i="25"/>
  <c r="EF15" i="25"/>
  <c r="EC15" i="25"/>
  <c r="DZ15" i="25"/>
  <c r="DW15" i="25"/>
  <c r="DT15" i="25"/>
  <c r="DQ15" i="25"/>
  <c r="DN15" i="25"/>
  <c r="DK15" i="25"/>
  <c r="DH15" i="25"/>
  <c r="DE15" i="25"/>
  <c r="DB15" i="25"/>
  <c r="CY15" i="25"/>
  <c r="CV15" i="25"/>
  <c r="CS15" i="25"/>
  <c r="CP15" i="25"/>
  <c r="CM15" i="25"/>
  <c r="CJ15" i="25"/>
  <c r="CG15" i="25"/>
  <c r="CD15" i="25"/>
  <c r="CA15" i="25"/>
  <c r="BX15" i="25"/>
  <c r="BU15" i="25"/>
  <c r="BR15" i="25"/>
  <c r="BO15" i="25"/>
  <c r="BL15" i="25"/>
  <c r="BI15" i="25"/>
  <c r="BF15" i="25"/>
  <c r="BC15" i="25"/>
  <c r="AZ15" i="25"/>
  <c r="AW15" i="25"/>
  <c r="AE15" i="25"/>
  <c r="AB15" i="25"/>
  <c r="Y15" i="25"/>
  <c r="V15" i="25"/>
  <c r="S15" i="25"/>
  <c r="M15" i="25"/>
  <c r="J15" i="25"/>
  <c r="G15" i="25"/>
  <c r="D15" i="25"/>
  <c r="Y24" i="11"/>
  <c r="AW18" i="6"/>
  <c r="AQ15" i="25"/>
  <c r="AK13" i="11"/>
  <c r="AK15" i="11"/>
  <c r="AK12" i="11"/>
  <c r="AN17" i="11"/>
  <c r="P12" i="11"/>
  <c r="AK21" i="11"/>
  <c r="AK19" i="11"/>
  <c r="AK17" i="11"/>
  <c r="DP18" i="6" l="1"/>
  <c r="ER23" i="26"/>
  <c r="EO23" i="26"/>
  <c r="EL23" i="26"/>
  <c r="EI23" i="26"/>
  <c r="EF23" i="26"/>
  <c r="EC23" i="26"/>
  <c r="DZ23" i="26"/>
  <c r="DW23" i="26"/>
  <c r="DT23" i="26"/>
  <c r="DQ23" i="26"/>
  <c r="DN23" i="26"/>
  <c r="DK23" i="26"/>
  <c r="DH23" i="26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R23" i="26"/>
  <c r="BO23" i="26"/>
  <c r="BL23" i="26"/>
  <c r="BI23" i="26"/>
  <c r="BF23" i="26"/>
  <c r="BC23" i="26"/>
  <c r="AZ23" i="26"/>
  <c r="AW23" i="26"/>
  <c r="AT23" i="26"/>
  <c r="AQ23" i="26"/>
  <c r="AK23" i="26"/>
  <c r="AE23" i="26"/>
  <c r="AB23" i="26"/>
  <c r="Y23" i="26"/>
  <c r="V23" i="26"/>
  <c r="S23" i="26"/>
  <c r="M23" i="26"/>
  <c r="J23" i="26"/>
  <c r="G23" i="26"/>
  <c r="D23" i="26"/>
  <c r="ER16" i="26"/>
  <c r="EO16" i="26"/>
  <c r="EL16" i="26"/>
  <c r="EI16" i="26"/>
  <c r="EF16" i="26"/>
  <c r="EC16" i="26"/>
  <c r="DZ16" i="26"/>
  <c r="DW16" i="26"/>
  <c r="DT16" i="26"/>
  <c r="DQ16" i="26"/>
  <c r="DN16" i="26"/>
  <c r="DK16" i="26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R16" i="26"/>
  <c r="BO16" i="26"/>
  <c r="BL16" i="26"/>
  <c r="BI16" i="26"/>
  <c r="BF16" i="26"/>
  <c r="BC16" i="26"/>
  <c r="AZ16" i="26"/>
  <c r="AW16" i="26"/>
  <c r="AT16" i="26"/>
  <c r="AK16" i="26"/>
  <c r="AE16" i="26"/>
  <c r="Y16" i="26"/>
  <c r="V16" i="26"/>
  <c r="S16" i="26"/>
  <c r="M16" i="26"/>
  <c r="J16" i="26"/>
  <c r="G16" i="26"/>
  <c r="D16" i="26"/>
  <c r="ER12" i="26"/>
  <c r="EO12" i="26"/>
  <c r="EL12" i="26"/>
  <c r="EI12" i="26"/>
  <c r="EF12" i="26"/>
  <c r="EC12" i="26"/>
  <c r="DZ12" i="26"/>
  <c r="DW12" i="26"/>
  <c r="DT12" i="26"/>
  <c r="DQ12" i="26"/>
  <c r="DN12" i="26"/>
  <c r="DK12" i="26"/>
  <c r="DH12" i="26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R12" i="26"/>
  <c r="BO12" i="26"/>
  <c r="BL12" i="26"/>
  <c r="BI12" i="26"/>
  <c r="BF12" i="26"/>
  <c r="BC12" i="26"/>
  <c r="AZ12" i="26"/>
  <c r="AT12" i="26"/>
  <c r="AQ12" i="26"/>
  <c r="AK12" i="26"/>
  <c r="AE12" i="26"/>
  <c r="V12" i="26"/>
  <c r="M12" i="26"/>
  <c r="J12" i="26"/>
  <c r="G12" i="26"/>
  <c r="D12" i="26"/>
  <c r="AH19" i="25"/>
  <c r="AE12" i="11"/>
  <c r="AE17" i="11"/>
  <c r="AK10" i="11"/>
  <c r="AB19" i="25"/>
  <c r="AK24" i="11"/>
  <c r="M12" i="11"/>
  <c r="AW12" i="26"/>
  <c r="AH15" i="11"/>
  <c r="AQ16" i="26"/>
  <c r="AK14" i="11"/>
  <c r="Y12" i="26"/>
  <c r="AE24" i="11" l="1"/>
  <c r="AH16" i="26"/>
  <c r="Y12" i="11"/>
  <c r="AH20" i="25"/>
  <c r="AH15" i="25"/>
  <c r="AB16" i="26"/>
  <c r="S12" i="26"/>
  <c r="AN19" i="25"/>
  <c r="AB12" i="26"/>
  <c r="ET19" i="25" l="1"/>
  <c r="AT15" i="25"/>
  <c r="AN15" i="25"/>
  <c r="AN12" i="26"/>
  <c r="AN16" i="26"/>
  <c r="AN20" i="25"/>
  <c r="ET20" i="25" l="1"/>
  <c r="AK15" i="25"/>
  <c r="ET16" i="26" l="1"/>
  <c r="AN23" i="26"/>
  <c r="ET15" i="25" l="1"/>
  <c r="EQ12" i="11"/>
  <c r="Y17" i="11"/>
  <c r="AH10" i="11"/>
  <c r="AH14" i="11"/>
  <c r="AH16" i="11"/>
  <c r="AH22" i="11"/>
  <c r="AH11" i="11"/>
  <c r="EQ17" i="11" l="1"/>
  <c r="AH23" i="26"/>
  <c r="ET23" i="26" s="1"/>
  <c r="AH12" i="26"/>
  <c r="ET12" i="26" s="1"/>
  <c r="AZ10" i="2"/>
  <c r="AW10" i="2"/>
  <c r="BO11" i="2" l="1"/>
  <c r="BL11" i="2"/>
  <c r="BI11" i="2"/>
  <c r="BF11" i="2"/>
  <c r="BC11" i="2"/>
  <c r="AZ11" i="2"/>
  <c r="AT11" i="2"/>
  <c r="AW11" i="2"/>
  <c r="BZ11" i="2" l="1"/>
  <c r="BL22" i="9"/>
  <c r="BI22" i="9"/>
  <c r="BF22" i="9"/>
  <c r="AZ22" i="9"/>
  <c r="AT22" i="9"/>
  <c r="BU11" i="1" l="1"/>
  <c r="BR11" i="1"/>
  <c r="BO11" i="1"/>
  <c r="BL11" i="1"/>
  <c r="BI11" i="1"/>
  <c r="BF11" i="1"/>
  <c r="BC11" i="1"/>
  <c r="AZ11" i="1"/>
  <c r="AW11" i="1"/>
  <c r="AT11" i="1"/>
  <c r="AQ11" i="1"/>
  <c r="BW11" i="1" l="1"/>
  <c r="J12" i="10"/>
  <c r="AT12" i="33"/>
  <c r="AT11" i="33"/>
  <c r="A11" i="33"/>
  <c r="A12" i="33" s="1"/>
  <c r="AT10" i="33"/>
  <c r="A10" i="33"/>
  <c r="DN11" i="32"/>
  <c r="DK10" i="32"/>
  <c r="DH10" i="32"/>
  <c r="DE10" i="32"/>
  <c r="DB10" i="32"/>
  <c r="CY10" i="32"/>
  <c r="CV10" i="32"/>
  <c r="CS10" i="32"/>
  <c r="CP10" i="32"/>
  <c r="CM10" i="32"/>
  <c r="CJ10" i="32"/>
  <c r="CG10" i="32"/>
  <c r="CD10" i="32"/>
  <c r="CA10" i="32"/>
  <c r="BX10" i="32"/>
  <c r="BU10" i="32"/>
  <c r="BR10" i="32"/>
  <c r="BO10" i="32"/>
  <c r="BL10" i="32"/>
  <c r="BI10" i="32"/>
  <c r="BF10" i="32"/>
  <c r="BC10" i="32"/>
  <c r="AZ10" i="32"/>
  <c r="AW10" i="32"/>
  <c r="AT10" i="32"/>
  <c r="AQ10" i="32"/>
  <c r="DN10" i="32"/>
  <c r="DK12" i="32"/>
  <c r="DH12" i="32"/>
  <c r="DE12" i="32"/>
  <c r="DB12" i="32"/>
  <c r="CY12" i="32"/>
  <c r="CV12" i="32"/>
  <c r="CS12" i="32"/>
  <c r="CP12" i="32"/>
  <c r="CM12" i="32"/>
  <c r="CJ12" i="32"/>
  <c r="CG12" i="32"/>
  <c r="CD12" i="32"/>
  <c r="CA12" i="32"/>
  <c r="BX12" i="32"/>
  <c r="BU12" i="32"/>
  <c r="BR12" i="32"/>
  <c r="BO12" i="32"/>
  <c r="BL12" i="32"/>
  <c r="BI12" i="32"/>
  <c r="BF12" i="32"/>
  <c r="BC12" i="32"/>
  <c r="AZ12" i="32"/>
  <c r="AW12" i="32"/>
  <c r="AT12" i="32"/>
  <c r="AQ12" i="32"/>
  <c r="A10" i="32"/>
  <c r="A11" i="32" s="1"/>
  <c r="DZ12" i="31"/>
  <c r="DW12" i="31"/>
  <c r="DT12" i="31"/>
  <c r="DQ12" i="31"/>
  <c r="DN12" i="31"/>
  <c r="DK12" i="31"/>
  <c r="DH12" i="31"/>
  <c r="DE12" i="31"/>
  <c r="DB12" i="31"/>
  <c r="CY12" i="31"/>
  <c r="CV12" i="31"/>
  <c r="CS12" i="31"/>
  <c r="CP12" i="31"/>
  <c r="CM12" i="31"/>
  <c r="CJ12" i="31"/>
  <c r="CG12" i="31"/>
  <c r="CD12" i="31"/>
  <c r="CA12" i="31"/>
  <c r="BX12" i="31"/>
  <c r="BU12" i="31"/>
  <c r="BR12" i="31"/>
  <c r="BO12" i="31"/>
  <c r="BL12" i="31"/>
  <c r="BI12" i="31"/>
  <c r="BF12" i="31"/>
  <c r="BC12" i="31"/>
  <c r="AZ12" i="31"/>
  <c r="AW12" i="31"/>
  <c r="AT12" i="31"/>
  <c r="AQ12" i="31"/>
  <c r="EC12" i="31"/>
  <c r="DZ11" i="31"/>
  <c r="DW11" i="31"/>
  <c r="DT11" i="31"/>
  <c r="DQ11" i="31"/>
  <c r="DN11" i="31"/>
  <c r="DK11" i="31"/>
  <c r="DH11" i="31"/>
  <c r="DE11" i="31"/>
  <c r="DB11" i="31"/>
  <c r="CY11" i="31"/>
  <c r="CV11" i="31"/>
  <c r="CS11" i="31"/>
  <c r="CP11" i="31"/>
  <c r="CM11" i="31"/>
  <c r="CJ11" i="31"/>
  <c r="CG11" i="31"/>
  <c r="CD11" i="31"/>
  <c r="CA11" i="31"/>
  <c r="BX11" i="31"/>
  <c r="BU11" i="31"/>
  <c r="BR11" i="31"/>
  <c r="BO11" i="31"/>
  <c r="BL11" i="31"/>
  <c r="BI11" i="31"/>
  <c r="BF11" i="31"/>
  <c r="BC11" i="31"/>
  <c r="AZ11" i="31"/>
  <c r="AW11" i="31"/>
  <c r="AT11" i="31"/>
  <c r="AQ11" i="31"/>
  <c r="EC11" i="31"/>
  <c r="EC10" i="31"/>
  <c r="DZ13" i="31"/>
  <c r="DW13" i="31"/>
  <c r="DT13" i="31"/>
  <c r="DQ13" i="31"/>
  <c r="DN13" i="31"/>
  <c r="DK13" i="31"/>
  <c r="DH13" i="31"/>
  <c r="DE13" i="31"/>
  <c r="DB13" i="31"/>
  <c r="CY13" i="31"/>
  <c r="CV13" i="31"/>
  <c r="CS13" i="31"/>
  <c r="CP13" i="31"/>
  <c r="CM13" i="31"/>
  <c r="CJ13" i="31"/>
  <c r="CG13" i="31"/>
  <c r="CD13" i="31"/>
  <c r="CA13" i="31"/>
  <c r="BX13" i="31"/>
  <c r="BU13" i="31"/>
  <c r="BR13" i="31"/>
  <c r="BO13" i="31"/>
  <c r="BL13" i="31"/>
  <c r="BI13" i="31"/>
  <c r="BF13" i="31"/>
  <c r="BC13" i="31"/>
  <c r="AZ13" i="31"/>
  <c r="AW13" i="31"/>
  <c r="AT13" i="31"/>
  <c r="AQ13" i="31"/>
  <c r="J11" i="10" l="1"/>
  <c r="J10" i="10"/>
  <c r="G10" i="10"/>
  <c r="DM10" i="32" l="1"/>
  <c r="DQ12" i="32" s="1"/>
  <c r="AW10" i="33" l="1"/>
  <c r="AW12" i="33"/>
  <c r="AW11" i="33"/>
  <c r="DQ10" i="32"/>
  <c r="DQ11" i="32"/>
  <c r="D10" i="30"/>
  <c r="G10" i="30"/>
  <c r="J10" i="30"/>
  <c r="M10" i="30"/>
  <c r="P10" i="30"/>
  <c r="S10" i="30"/>
  <c r="D11" i="30"/>
  <c r="G11" i="30"/>
  <c r="J11" i="30"/>
  <c r="M11" i="30"/>
  <c r="P11" i="30"/>
  <c r="S11" i="30"/>
  <c r="D12" i="30"/>
  <c r="G12" i="30"/>
  <c r="J12" i="30"/>
  <c r="M12" i="30"/>
  <c r="S12" i="30"/>
  <c r="D13" i="30"/>
  <c r="G13" i="30"/>
  <c r="J13" i="30"/>
  <c r="M13" i="30"/>
  <c r="P13" i="30"/>
  <c r="S13" i="30"/>
  <c r="D14" i="30"/>
  <c r="G14" i="30"/>
  <c r="J14" i="30"/>
  <c r="M14" i="30"/>
  <c r="P14" i="30"/>
  <c r="S14" i="30"/>
  <c r="D15" i="30"/>
  <c r="G15" i="30"/>
  <c r="J15" i="30"/>
  <c r="M15" i="30"/>
  <c r="P15" i="30"/>
  <c r="S15" i="30"/>
  <c r="D16" i="30"/>
  <c r="G16" i="30"/>
  <c r="J16" i="30"/>
  <c r="M16" i="30"/>
  <c r="P16" i="30"/>
  <c r="S16" i="30"/>
  <c r="D17" i="30"/>
  <c r="G17" i="30"/>
  <c r="J17" i="30"/>
  <c r="M17" i="30"/>
  <c r="P17" i="30"/>
  <c r="S17" i="30"/>
  <c r="D18" i="30"/>
  <c r="G18" i="30"/>
  <c r="J18" i="30"/>
  <c r="M18" i="30"/>
  <c r="S18" i="30"/>
  <c r="V10" i="30"/>
  <c r="EF10" i="31" l="1"/>
  <c r="EF12" i="31"/>
  <c r="EF11" i="31"/>
  <c r="BR18" i="30"/>
  <c r="BO18" i="30"/>
  <c r="BL18" i="30"/>
  <c r="BI18" i="30"/>
  <c r="BF18" i="30"/>
  <c r="BC18" i="30"/>
  <c r="AZ18" i="30"/>
  <c r="AW18" i="30"/>
  <c r="AT18" i="30"/>
  <c r="AQ18" i="30"/>
  <c r="AN18" i="30"/>
  <c r="AH18" i="30"/>
  <c r="AE18" i="30"/>
  <c r="AB18" i="30"/>
  <c r="Y18" i="30"/>
  <c r="V18" i="30"/>
  <c r="BR17" i="30"/>
  <c r="BO17" i="30"/>
  <c r="BL17" i="30"/>
  <c r="BI17" i="30"/>
  <c r="BF17" i="30"/>
  <c r="BC17" i="30"/>
  <c r="AZ17" i="30"/>
  <c r="AW17" i="30"/>
  <c r="AT17" i="30"/>
  <c r="AQ17" i="30"/>
  <c r="AN17" i="30"/>
  <c r="AH17" i="30"/>
  <c r="AE17" i="30"/>
  <c r="AB17" i="30"/>
  <c r="Y17" i="30"/>
  <c r="V17" i="30"/>
  <c r="BO16" i="30"/>
  <c r="BL16" i="30"/>
  <c r="BI16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BO15" i="30"/>
  <c r="BL15" i="30"/>
  <c r="BI15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A15" i="30"/>
  <c r="A16" i="30" s="1"/>
  <c r="A17" i="30" s="1"/>
  <c r="A18" i="30" s="1"/>
  <c r="BO14" i="30"/>
  <c r="BL14" i="30"/>
  <c r="BI14" i="30"/>
  <c r="BF14" i="30"/>
  <c r="BC14" i="30"/>
  <c r="AZ14" i="30"/>
  <c r="AW14" i="30"/>
  <c r="AT14" i="30"/>
  <c r="AQ14" i="30"/>
  <c r="AN14" i="30"/>
  <c r="AH14" i="30"/>
  <c r="AE14" i="30"/>
  <c r="AB14" i="30"/>
  <c r="Y14" i="30"/>
  <c r="V14" i="30"/>
  <c r="BO13" i="30"/>
  <c r="BL13" i="30"/>
  <c r="BI13" i="30"/>
  <c r="BF13" i="30"/>
  <c r="BC13" i="30"/>
  <c r="AZ13" i="30"/>
  <c r="AW13" i="30"/>
  <c r="AT13" i="30"/>
  <c r="AQ13" i="30"/>
  <c r="AN13" i="30"/>
  <c r="AH13" i="30"/>
  <c r="AE13" i="30"/>
  <c r="AB13" i="30"/>
  <c r="Y13" i="30"/>
  <c r="V13" i="30"/>
  <c r="BO12" i="30"/>
  <c r="BL12" i="30"/>
  <c r="BI12" i="30"/>
  <c r="BF12" i="30"/>
  <c r="BC12" i="30"/>
  <c r="AZ12" i="30"/>
  <c r="AW12" i="30"/>
  <c r="AT12" i="30"/>
  <c r="AQ12" i="30"/>
  <c r="AN12" i="30"/>
  <c r="AH12" i="30"/>
  <c r="AE12" i="30"/>
  <c r="AB12" i="30"/>
  <c r="Y12" i="30"/>
  <c r="A12" i="30"/>
  <c r="A13" i="30" s="1"/>
  <c r="BO11" i="30"/>
  <c r="AH11" i="30"/>
  <c r="AE11" i="30"/>
  <c r="AB11" i="30"/>
  <c r="Y11" i="30"/>
  <c r="BO10" i="30"/>
  <c r="BL10" i="30"/>
  <c r="BI10" i="30"/>
  <c r="BF10" i="30"/>
  <c r="BC10" i="30"/>
  <c r="AZ10" i="30"/>
  <c r="AW10" i="30"/>
  <c r="AT10" i="30"/>
  <c r="AQ10" i="30"/>
  <c r="AN10" i="30"/>
  <c r="AK10" i="30"/>
  <c r="A10" i="30"/>
  <c r="BF22" i="29"/>
  <c r="BC22" i="29"/>
  <c r="AZ22" i="29"/>
  <c r="AW22" i="29"/>
  <c r="AT22" i="29"/>
  <c r="AQ22" i="29"/>
  <c r="AN22" i="29"/>
  <c r="AK22" i="29"/>
  <c r="AH22" i="29"/>
  <c r="AE22" i="29"/>
  <c r="AB22" i="29"/>
  <c r="Y22" i="29"/>
  <c r="V22" i="29"/>
  <c r="S22" i="29"/>
  <c r="P22" i="29"/>
  <c r="M22" i="29"/>
  <c r="J22" i="29"/>
  <c r="G22" i="29"/>
  <c r="BF21" i="29"/>
  <c r="BC21" i="29"/>
  <c r="AZ21" i="29"/>
  <c r="AW21" i="29"/>
  <c r="AT21" i="29"/>
  <c r="AQ21" i="29"/>
  <c r="AN21" i="29"/>
  <c r="AK21" i="29"/>
  <c r="AH21" i="29"/>
  <c r="AE21" i="29"/>
  <c r="V21" i="29"/>
  <c r="S21" i="29"/>
  <c r="P21" i="29"/>
  <c r="M21" i="29"/>
  <c r="J21" i="29"/>
  <c r="G21" i="29"/>
  <c r="BF20" i="29"/>
  <c r="BC20" i="29"/>
  <c r="AZ20" i="29"/>
  <c r="AW20" i="29"/>
  <c r="AT20" i="29"/>
  <c r="AQ20" i="29"/>
  <c r="AN20" i="29"/>
  <c r="AK20" i="29"/>
  <c r="AH20" i="29"/>
  <c r="AE20" i="29"/>
  <c r="V20" i="29"/>
  <c r="S20" i="29"/>
  <c r="P20" i="29"/>
  <c r="M20" i="29"/>
  <c r="J20" i="29"/>
  <c r="G20" i="29"/>
  <c r="BF19" i="29"/>
  <c r="BC19" i="29"/>
  <c r="AZ19" i="29"/>
  <c r="AW19" i="29"/>
  <c r="AT19" i="29"/>
  <c r="AQ19" i="29"/>
  <c r="AN19" i="29"/>
  <c r="AK19" i="29"/>
  <c r="AH19" i="29"/>
  <c r="AE19" i="29"/>
  <c r="AB19" i="29"/>
  <c r="V19" i="29"/>
  <c r="S19" i="29"/>
  <c r="P19" i="29"/>
  <c r="M19" i="29"/>
  <c r="J19" i="29"/>
  <c r="G19" i="29"/>
  <c r="BF18" i="29"/>
  <c r="BC18" i="29"/>
  <c r="AZ18" i="29"/>
  <c r="AW18" i="29"/>
  <c r="AT18" i="29"/>
  <c r="AQ18" i="29"/>
  <c r="AN18" i="29"/>
  <c r="AK18" i="29"/>
  <c r="AH18" i="29"/>
  <c r="AE18" i="29"/>
  <c r="AB18" i="29"/>
  <c r="Y18" i="29"/>
  <c r="V18" i="29"/>
  <c r="S18" i="29"/>
  <c r="M18" i="29"/>
  <c r="J18" i="29"/>
  <c r="G18" i="29"/>
  <c r="BF17" i="29"/>
  <c r="BC17" i="29"/>
  <c r="AZ17" i="29"/>
  <c r="AW17" i="29"/>
  <c r="AT17" i="29"/>
  <c r="AQ17" i="29"/>
  <c r="AN17" i="29"/>
  <c r="AK17" i="29"/>
  <c r="AH17" i="29"/>
  <c r="AE17" i="29"/>
  <c r="AB17" i="29"/>
  <c r="V17" i="29"/>
  <c r="S17" i="29"/>
  <c r="P17" i="29"/>
  <c r="M17" i="29"/>
  <c r="J17" i="29"/>
  <c r="G17" i="29"/>
  <c r="BF16" i="29"/>
  <c r="BC16" i="29"/>
  <c r="AZ16" i="29"/>
  <c r="AW16" i="29"/>
  <c r="AT16" i="29"/>
  <c r="AQ16" i="29"/>
  <c r="AN16" i="29"/>
  <c r="AK16" i="29"/>
  <c r="AH16" i="29"/>
  <c r="AE16" i="29"/>
  <c r="AB16" i="29"/>
  <c r="V16" i="29"/>
  <c r="S16" i="29"/>
  <c r="P16" i="29"/>
  <c r="M16" i="29"/>
  <c r="J16" i="29"/>
  <c r="G16" i="29"/>
  <c r="BF15" i="29"/>
  <c r="BC15" i="29"/>
  <c r="AZ15" i="29"/>
  <c r="AW15" i="29"/>
  <c r="AT15" i="29"/>
  <c r="AQ15" i="29"/>
  <c r="AN15" i="29"/>
  <c r="AK15" i="29"/>
  <c r="AH15" i="29"/>
  <c r="AE15" i="29"/>
  <c r="V15" i="29"/>
  <c r="S15" i="29"/>
  <c r="P15" i="29"/>
  <c r="M15" i="29"/>
  <c r="J15" i="29"/>
  <c r="BF14" i="29"/>
  <c r="BC14" i="29"/>
  <c r="AZ14" i="29"/>
  <c r="AW14" i="29"/>
  <c r="AT14" i="29"/>
  <c r="AQ14" i="29"/>
  <c r="AN14" i="29"/>
  <c r="AK14" i="29"/>
  <c r="AH14" i="29"/>
  <c r="AE14" i="29"/>
  <c r="AB14" i="29"/>
  <c r="Y14" i="29"/>
  <c r="V14" i="29"/>
  <c r="S14" i="29"/>
  <c r="P14" i="29"/>
  <c r="M14" i="29"/>
  <c r="J14" i="29"/>
  <c r="BF13" i="29"/>
  <c r="BC13" i="29"/>
  <c r="AZ13" i="29"/>
  <c r="AW13" i="29"/>
  <c r="AT13" i="29"/>
  <c r="AQ13" i="29"/>
  <c r="AN13" i="29"/>
  <c r="AK13" i="29"/>
  <c r="AH13" i="29"/>
  <c r="AE13" i="29"/>
  <c r="AB13" i="29"/>
  <c r="V13" i="29"/>
  <c r="S13" i="29"/>
  <c r="M13" i="29"/>
  <c r="J13" i="29"/>
  <c r="BF12" i="29"/>
  <c r="BC12" i="29"/>
  <c r="AZ12" i="29"/>
  <c r="AW12" i="29"/>
  <c r="AT12" i="29"/>
  <c r="AQ12" i="29"/>
  <c r="AN12" i="29"/>
  <c r="AK12" i="29"/>
  <c r="AH12" i="29"/>
  <c r="AE12" i="29"/>
  <c r="Y12" i="29"/>
  <c r="S12" i="29"/>
  <c r="M12" i="29"/>
  <c r="J12" i="29"/>
  <c r="BF11" i="29"/>
  <c r="BC11" i="29"/>
  <c r="AZ11" i="29"/>
  <c r="AW11" i="29"/>
  <c r="AT11" i="29"/>
  <c r="AQ11" i="29"/>
  <c r="AN11" i="29"/>
  <c r="AK11" i="29"/>
  <c r="AH11" i="29"/>
  <c r="AE11" i="29"/>
  <c r="AB11" i="29"/>
  <c r="M11" i="29"/>
  <c r="J11" i="29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BF10" i="29"/>
  <c r="BC10" i="29"/>
  <c r="AZ10" i="29"/>
  <c r="AW10" i="29"/>
  <c r="AT10" i="29"/>
  <c r="AQ10" i="29"/>
  <c r="AN10" i="29"/>
  <c r="AK10" i="29"/>
  <c r="AH10" i="29"/>
  <c r="AE10" i="29"/>
  <c r="P10" i="29"/>
  <c r="AK17" i="30"/>
  <c r="AK12" i="30"/>
  <c r="V11" i="30"/>
  <c r="AH10" i="30"/>
  <c r="AB10" i="30"/>
  <c r="AK14" i="30"/>
  <c r="AK13" i="30"/>
  <c r="V12" i="30"/>
  <c r="AK11" i="30"/>
  <c r="AE10" i="30"/>
  <c r="Y10" i="30"/>
  <c r="AK18" i="30"/>
  <c r="D22" i="29"/>
  <c r="AB21" i="29"/>
  <c r="D21" i="29"/>
  <c r="AB20" i="29"/>
  <c r="D20" i="29"/>
  <c r="D19" i="29"/>
  <c r="P18" i="29"/>
  <c r="D18" i="29"/>
  <c r="D17" i="29"/>
  <c r="D16" i="29"/>
  <c r="AB15" i="29"/>
  <c r="D15" i="29"/>
  <c r="D14" i="29"/>
  <c r="P13" i="29"/>
  <c r="D13" i="29"/>
  <c r="AB12" i="29"/>
  <c r="V12" i="29"/>
  <c r="P12" i="29"/>
  <c r="D12" i="29"/>
  <c r="V11" i="29"/>
  <c r="P11" i="29"/>
  <c r="D11" i="29"/>
  <c r="AB10" i="29"/>
  <c r="J10" i="29"/>
  <c r="Y21" i="29"/>
  <c r="Y20" i="29"/>
  <c r="Y19" i="29"/>
  <c r="Y17" i="29"/>
  <c r="Y16" i="29"/>
  <c r="Y15" i="29"/>
  <c r="G15" i="29"/>
  <c r="G14" i="29"/>
  <c r="Y13" i="29"/>
  <c r="G13" i="29"/>
  <c r="G12" i="29"/>
  <c r="Y11" i="29"/>
  <c r="S11" i="29"/>
  <c r="G11" i="29"/>
  <c r="Y10" i="29"/>
  <c r="M10" i="29"/>
  <c r="V10" i="29"/>
  <c r="S10" i="29"/>
  <c r="G10" i="29"/>
  <c r="D10" i="29"/>
  <c r="BN10" i="30" l="1"/>
  <c r="BN11" i="30"/>
  <c r="BN14" i="30"/>
  <c r="BN15" i="30"/>
  <c r="BN16" i="30"/>
  <c r="BN12" i="30"/>
  <c r="BN13" i="30"/>
  <c r="BE13" i="29"/>
  <c r="BE15" i="29"/>
  <c r="BE17" i="29"/>
  <c r="BE19" i="29"/>
  <c r="BE20" i="29"/>
  <c r="BE21" i="29"/>
  <c r="BE22" i="29"/>
  <c r="BE10" i="29"/>
  <c r="BE11" i="29"/>
  <c r="BE12" i="29"/>
  <c r="BE14" i="29"/>
  <c r="BE16" i="29"/>
  <c r="BE18" i="29"/>
  <c r="AE21" i="11"/>
  <c r="AB16" i="11"/>
  <c r="Y21" i="11"/>
  <c r="Y15" i="11"/>
  <c r="V11" i="11"/>
  <c r="V21" i="11"/>
  <c r="S11" i="11"/>
  <c r="S13" i="11"/>
  <c r="P14" i="11"/>
  <c r="P22" i="11"/>
  <c r="P19" i="11"/>
  <c r="P13" i="11"/>
  <c r="P21" i="11"/>
  <c r="P15" i="11"/>
  <c r="M19" i="11"/>
  <c r="M16" i="11"/>
  <c r="M21" i="11"/>
  <c r="J11" i="11"/>
  <c r="J14" i="11"/>
  <c r="J22" i="11"/>
  <c r="J19" i="11"/>
  <c r="J13" i="11"/>
  <c r="J16" i="11"/>
  <c r="J21" i="11"/>
  <c r="J15" i="11"/>
  <c r="G14" i="11"/>
  <c r="G22" i="11"/>
  <c r="G19" i="11"/>
  <c r="G13" i="11"/>
  <c r="G16" i="11"/>
  <c r="G21" i="11"/>
  <c r="G15" i="11"/>
  <c r="D14" i="11"/>
  <c r="D22" i="11"/>
  <c r="D19" i="11"/>
  <c r="D16" i="11"/>
  <c r="D21" i="11"/>
  <c r="D15" i="11"/>
  <c r="BO18" i="9"/>
  <c r="BL13" i="9"/>
  <c r="BI13" i="9"/>
  <c r="BF13" i="9"/>
  <c r="BC13" i="9"/>
  <c r="AZ13" i="9"/>
  <c r="AW13" i="9"/>
  <c r="AT13" i="9"/>
  <c r="BF15" i="8"/>
  <c r="BC15" i="8"/>
  <c r="AZ15" i="8"/>
  <c r="AW15" i="8"/>
  <c r="AT15" i="8"/>
  <c r="AT35" i="6"/>
  <c r="AT37" i="6"/>
  <c r="AT36" i="6"/>
  <c r="DQ25" i="6"/>
  <c r="BF13" i="6"/>
  <c r="BC13" i="6"/>
  <c r="AZ13" i="6"/>
  <c r="A25" i="6"/>
  <c r="D10" i="11"/>
  <c r="V14" i="11"/>
  <c r="M13" i="11"/>
  <c r="AE14" i="11"/>
  <c r="V19" i="11"/>
  <c r="M10" i="11"/>
  <c r="S16" i="11"/>
  <c r="V22" i="11"/>
  <c r="S21" i="11"/>
  <c r="S15" i="11"/>
  <c r="G11" i="11"/>
  <c r="D13" i="11"/>
  <c r="S22" i="11"/>
  <c r="J10" i="11"/>
  <c r="S10" i="11"/>
  <c r="V16" i="11"/>
  <c r="V15" i="11"/>
  <c r="AE15" i="11"/>
  <c r="M22" i="11"/>
  <c r="V13" i="11"/>
  <c r="S19" i="11"/>
  <c r="D11" i="11"/>
  <c r="S14" i="11"/>
  <c r="AT30" i="6"/>
  <c r="AT34" i="6"/>
  <c r="AT31" i="6"/>
  <c r="AT28" i="6"/>
  <c r="AT13" i="6"/>
  <c r="AT26" i="6"/>
  <c r="Y10" i="11"/>
  <c r="AE19" i="11"/>
  <c r="AB13" i="11"/>
  <c r="AT10" i="6"/>
  <c r="AE22" i="11"/>
  <c r="AB10" i="11"/>
  <c r="AW13" i="6"/>
  <c r="AB15" i="11"/>
  <c r="Y11" i="11"/>
  <c r="AE13" i="11"/>
  <c r="AT33" i="6"/>
  <c r="AE16" i="11"/>
  <c r="V10" i="11"/>
  <c r="AT32" i="6"/>
  <c r="AT15" i="6"/>
  <c r="M15" i="11"/>
  <c r="AB19" i="11"/>
  <c r="Y16" i="11"/>
  <c r="M14" i="11"/>
  <c r="AB22" i="11"/>
  <c r="Y14" i="11"/>
  <c r="Y19" i="11"/>
  <c r="AB14" i="11"/>
  <c r="AB21" i="11"/>
  <c r="P16" i="11"/>
  <c r="M11" i="11"/>
  <c r="AT27" i="6"/>
  <c r="BH15" i="8" l="1"/>
  <c r="BN13" i="9"/>
  <c r="BR13" i="30"/>
  <c r="BR12" i="30"/>
  <c r="BR15" i="30"/>
  <c r="BR10" i="30"/>
  <c r="BI16" i="29"/>
  <c r="BR16" i="30"/>
  <c r="BR14" i="30"/>
  <c r="BR11" i="30"/>
  <c r="BI12" i="29"/>
  <c r="BI10" i="29"/>
  <c r="BI21" i="29"/>
  <c r="BI19" i="29"/>
  <c r="BI15" i="29"/>
  <c r="BI18" i="29"/>
  <c r="BI14" i="29"/>
  <c r="BI11" i="29"/>
  <c r="BI22" i="29"/>
  <c r="BI20" i="29"/>
  <c r="BI17" i="29"/>
  <c r="BI13" i="29"/>
  <c r="A21" i="6"/>
  <c r="A22" i="6" s="1"/>
  <c r="A23" i="6" s="1"/>
  <c r="A24" i="6" s="1"/>
  <c r="AT11" i="6"/>
  <c r="P10" i="11"/>
  <c r="AE11" i="11"/>
  <c r="P11" i="11"/>
  <c r="AE10" i="11"/>
  <c r="BO17" i="9" l="1"/>
  <c r="BL14" i="9"/>
  <c r="BI14" i="9"/>
  <c r="BF14" i="9"/>
  <c r="BC14" i="9"/>
  <c r="AW14" i="9"/>
  <c r="A10" i="9"/>
  <c r="A11" i="9" s="1"/>
  <c r="A12" i="9" s="1"/>
  <c r="A13" i="9" s="1"/>
  <c r="A14" i="9" s="1"/>
  <c r="A15" i="9" s="1"/>
  <c r="A16" i="9" s="1"/>
  <c r="A17" i="9" s="1"/>
  <c r="A18" i="9" s="1"/>
  <c r="Y13" i="11"/>
  <c r="G10" i="11"/>
  <c r="Y22" i="11"/>
  <c r="AT17" i="6"/>
  <c r="DP13" i="6" l="1"/>
  <c r="AT14" i="9"/>
  <c r="AZ14" i="9"/>
  <c r="BN14" i="9" l="1"/>
  <c r="S22" i="25"/>
  <c r="S17" i="25"/>
  <c r="S23" i="25"/>
  <c r="M22" i="25"/>
  <c r="M17" i="25"/>
  <c r="M12" i="25"/>
  <c r="M14" i="25"/>
  <c r="M23" i="25"/>
  <c r="J12" i="25"/>
  <c r="J14" i="25"/>
  <c r="G16" i="25"/>
  <c r="G13" i="25"/>
  <c r="G25" i="25"/>
  <c r="G22" i="25"/>
  <c r="G17" i="25"/>
  <c r="G12" i="25"/>
  <c r="G14" i="25"/>
  <c r="G23" i="25"/>
  <c r="D13" i="25"/>
  <c r="D25" i="25"/>
  <c r="D22" i="25"/>
  <c r="D17" i="25"/>
  <c r="D12" i="25"/>
  <c r="D14" i="25"/>
  <c r="D23" i="25"/>
  <c r="EO21" i="11"/>
  <c r="EL21" i="11"/>
  <c r="EI21" i="11"/>
  <c r="EF21" i="11"/>
  <c r="EC21" i="11"/>
  <c r="DZ21" i="11"/>
  <c r="DW21" i="11"/>
  <c r="DT21" i="11"/>
  <c r="DQ21" i="11"/>
  <c r="DN21" i="11"/>
  <c r="DK21" i="11"/>
  <c r="DH21" i="11"/>
  <c r="DE21" i="11"/>
  <c r="DB21" i="11"/>
  <c r="CY21" i="11"/>
  <c r="CV21" i="11"/>
  <c r="CS21" i="11"/>
  <c r="CP21" i="11"/>
  <c r="CM21" i="11"/>
  <c r="CJ21" i="11"/>
  <c r="CG21" i="11"/>
  <c r="CD21" i="11"/>
  <c r="CA21" i="11"/>
  <c r="BX21" i="11"/>
  <c r="BU21" i="11"/>
  <c r="BR21" i="11"/>
  <c r="BO21" i="11"/>
  <c r="BL21" i="11"/>
  <c r="BI21" i="11"/>
  <c r="BF21" i="11"/>
  <c r="BC21" i="11"/>
  <c r="AZ21" i="11"/>
  <c r="AW21" i="11"/>
  <c r="AT21" i="11"/>
  <c r="AQ21" i="11"/>
  <c r="AN21" i="11"/>
  <c r="ER14" i="25"/>
  <c r="EO14" i="25"/>
  <c r="EL14" i="25"/>
  <c r="EI14" i="25"/>
  <c r="EF14" i="25"/>
  <c r="EC14" i="25"/>
  <c r="DZ14" i="25"/>
  <c r="DW14" i="25"/>
  <c r="DT14" i="25"/>
  <c r="DQ14" i="25"/>
  <c r="DN14" i="25"/>
  <c r="DK14" i="25"/>
  <c r="DH14" i="25"/>
  <c r="DE14" i="25"/>
  <c r="DB14" i="25"/>
  <c r="CY14" i="25"/>
  <c r="CV14" i="25"/>
  <c r="CS14" i="25"/>
  <c r="CP14" i="25"/>
  <c r="CM14" i="25"/>
  <c r="CJ14" i="25"/>
  <c r="CG14" i="25"/>
  <c r="CD14" i="25"/>
  <c r="CA14" i="25"/>
  <c r="BX14" i="25"/>
  <c r="BU14" i="25"/>
  <c r="BR14" i="25"/>
  <c r="BO14" i="25"/>
  <c r="BL14" i="25"/>
  <c r="BI14" i="25"/>
  <c r="BF14" i="25"/>
  <c r="BC14" i="25"/>
  <c r="AZ14" i="25"/>
  <c r="AW14" i="25"/>
  <c r="AQ14" i="25"/>
  <c r="Y14" i="25"/>
  <c r="V14" i="25"/>
  <c r="S11" i="26"/>
  <c r="S18" i="26"/>
  <c r="M13" i="26"/>
  <c r="M21" i="26"/>
  <c r="M19" i="26"/>
  <c r="M25" i="26"/>
  <c r="M10" i="26"/>
  <c r="J22" i="26"/>
  <c r="J21" i="26"/>
  <c r="G14" i="26"/>
  <c r="G15" i="26"/>
  <c r="G22" i="26"/>
  <c r="G13" i="26"/>
  <c r="G21" i="26"/>
  <c r="G19" i="26"/>
  <c r="G25" i="26"/>
  <c r="G18" i="26"/>
  <c r="D15" i="26"/>
  <c r="D22" i="26"/>
  <c r="D13" i="26"/>
  <c r="D21" i="26"/>
  <c r="D19" i="26"/>
  <c r="D25" i="26"/>
  <c r="D18" i="26"/>
  <c r="J18" i="26"/>
  <c r="J14" i="26"/>
  <c r="J25" i="26"/>
  <c r="S15" i="26"/>
  <c r="J19" i="26"/>
  <c r="J15" i="26"/>
  <c r="S25" i="26"/>
  <c r="S22" i="26"/>
  <c r="S19" i="26"/>
  <c r="D14" i="26"/>
  <c r="G11" i="26"/>
  <c r="S21" i="26"/>
  <c r="M14" i="26"/>
  <c r="J10" i="26"/>
  <c r="J11" i="26"/>
  <c r="J16" i="25"/>
  <c r="J23" i="25"/>
  <c r="D16" i="25"/>
  <c r="J10" i="25"/>
  <c r="J17" i="25"/>
  <c r="S16" i="25"/>
  <c r="G11" i="25"/>
  <c r="J25" i="25"/>
  <c r="J11" i="25"/>
  <c r="S13" i="25"/>
  <c r="J13" i="25"/>
  <c r="AH14" i="25"/>
  <c r="S12" i="25"/>
  <c r="S10" i="25"/>
  <c r="S10" i="26"/>
  <c r="EQ21" i="11" l="1"/>
  <c r="S14" i="26"/>
  <c r="J13" i="26"/>
  <c r="J22" i="25"/>
  <c r="S25" i="25"/>
  <c r="M22" i="26"/>
  <c r="M18" i="26"/>
  <c r="D10" i="26"/>
  <c r="M15" i="26"/>
  <c r="M25" i="25"/>
  <c r="M16" i="25"/>
  <c r="AE14" i="25"/>
  <c r="D11" i="26"/>
  <c r="S13" i="26"/>
  <c r="S11" i="25"/>
  <c r="G10" i="26"/>
  <c r="M10" i="25" l="1"/>
  <c r="M13" i="25"/>
  <c r="D11" i="25"/>
  <c r="G10" i="25"/>
  <c r="D10" i="25"/>
  <c r="S14" i="25"/>
  <c r="AK14" i="25"/>
  <c r="AT14" i="25"/>
  <c r="AN14" i="25"/>
  <c r="AB14" i="25"/>
  <c r="ET14" i="25" l="1"/>
  <c r="M11" i="26"/>
  <c r="EF16" i="28" l="1"/>
  <c r="EC16" i="28"/>
  <c r="DZ16" i="28"/>
  <c r="DW16" i="28"/>
  <c r="DT16" i="28"/>
  <c r="DQ16" i="28"/>
  <c r="DN16" i="28"/>
  <c r="DK16" i="28"/>
  <c r="DH16" i="28"/>
  <c r="DE16" i="28"/>
  <c r="DB16" i="28"/>
  <c r="CY16" i="28"/>
  <c r="CV16" i="28"/>
  <c r="CS16" i="28"/>
  <c r="CP16" i="28"/>
  <c r="CM16" i="28"/>
  <c r="CJ16" i="28"/>
  <c r="CG16" i="28"/>
  <c r="CD16" i="28"/>
  <c r="CA16" i="28"/>
  <c r="BX16" i="28"/>
  <c r="BU16" i="28"/>
  <c r="BR16" i="28"/>
  <c r="BO16" i="28"/>
  <c r="BL16" i="28"/>
  <c r="BI16" i="28"/>
  <c r="BF16" i="28"/>
  <c r="BC16" i="28"/>
  <c r="AZ16" i="28"/>
  <c r="AW16" i="28"/>
  <c r="AT16" i="28"/>
  <c r="AN16" i="28"/>
  <c r="AK16" i="28"/>
  <c r="AH16" i="28"/>
  <c r="Y16" i="28"/>
  <c r="V16" i="28"/>
  <c r="S16" i="28"/>
  <c r="P16" i="28"/>
  <c r="J16" i="28"/>
  <c r="G16" i="28"/>
  <c r="D16" i="28"/>
  <c r="EF12" i="28"/>
  <c r="EC12" i="28"/>
  <c r="DZ12" i="28"/>
  <c r="DW12" i="28"/>
  <c r="DT12" i="28"/>
  <c r="DQ12" i="28"/>
  <c r="DN12" i="28"/>
  <c r="DK12" i="28"/>
  <c r="DH12" i="28"/>
  <c r="DE12" i="28"/>
  <c r="DB12" i="28"/>
  <c r="CY12" i="28"/>
  <c r="CV12" i="28"/>
  <c r="CS12" i="28"/>
  <c r="CP12" i="28"/>
  <c r="CM12" i="28"/>
  <c r="CJ12" i="28"/>
  <c r="CG12" i="28"/>
  <c r="CD12" i="28"/>
  <c r="CA12" i="28"/>
  <c r="BX12" i="28"/>
  <c r="BU12" i="28"/>
  <c r="BR12" i="28"/>
  <c r="BO12" i="28"/>
  <c r="BL12" i="28"/>
  <c r="BI12" i="28"/>
  <c r="BF12" i="28"/>
  <c r="BC12" i="28"/>
  <c r="AZ12" i="28"/>
  <c r="AW12" i="28"/>
  <c r="AT12" i="28"/>
  <c r="AQ12" i="28"/>
  <c r="AK12" i="28"/>
  <c r="V12" i="28"/>
  <c r="S12" i="28"/>
  <c r="J12" i="28"/>
  <c r="G12" i="28"/>
  <c r="D12" i="28"/>
  <c r="EF13" i="28"/>
  <c r="EC13" i="28"/>
  <c r="DZ13" i="28"/>
  <c r="DW13" i="28"/>
  <c r="DT13" i="28"/>
  <c r="DQ13" i="28"/>
  <c r="DN13" i="28"/>
  <c r="DK13" i="28"/>
  <c r="DH13" i="28"/>
  <c r="DE13" i="28"/>
  <c r="DB13" i="28"/>
  <c r="CY13" i="28"/>
  <c r="CV13" i="28"/>
  <c r="CS13" i="28"/>
  <c r="CP13" i="28"/>
  <c r="CM13" i="28"/>
  <c r="CJ13" i="28"/>
  <c r="CG13" i="28"/>
  <c r="CD13" i="28"/>
  <c r="CA13" i="28"/>
  <c r="BX13" i="28"/>
  <c r="BU13" i="28"/>
  <c r="BR13" i="28"/>
  <c r="BO13" i="28"/>
  <c r="BL13" i="28"/>
  <c r="BI13" i="28"/>
  <c r="BF13" i="28"/>
  <c r="BC13" i="28"/>
  <c r="AZ13" i="28"/>
  <c r="AW13" i="28"/>
  <c r="AT13" i="28"/>
  <c r="V13" i="28"/>
  <c r="S13" i="28"/>
  <c r="J13" i="28"/>
  <c r="G13" i="28"/>
  <c r="D13" i="28"/>
  <c r="EF15" i="28"/>
  <c r="EC15" i="28"/>
  <c r="DZ15" i="28"/>
  <c r="DW15" i="28"/>
  <c r="DT15" i="28"/>
  <c r="DQ15" i="28"/>
  <c r="DN15" i="28"/>
  <c r="DK15" i="28"/>
  <c r="DH15" i="28"/>
  <c r="DE15" i="28"/>
  <c r="DB15" i="28"/>
  <c r="CY15" i="28"/>
  <c r="CV15" i="28"/>
  <c r="CS15" i="28"/>
  <c r="CP15" i="28"/>
  <c r="CM15" i="28"/>
  <c r="CJ15" i="28"/>
  <c r="CG15" i="28"/>
  <c r="CD15" i="28"/>
  <c r="CA15" i="28"/>
  <c r="BX15" i="28"/>
  <c r="BU15" i="28"/>
  <c r="BR15" i="28"/>
  <c r="BO15" i="28"/>
  <c r="BL15" i="28"/>
  <c r="BI15" i="28"/>
  <c r="BF15" i="28"/>
  <c r="BC15" i="28"/>
  <c r="AZ15" i="28"/>
  <c r="AW15" i="28"/>
  <c r="AT15" i="28"/>
  <c r="AN15" i="28"/>
  <c r="V15" i="28"/>
  <c r="S15" i="28"/>
  <c r="P15" i="28"/>
  <c r="J15" i="28"/>
  <c r="G15" i="28"/>
  <c r="D15" i="28"/>
  <c r="EI17" i="28"/>
  <c r="EF11" i="28"/>
  <c r="EC11" i="28"/>
  <c r="DZ11" i="28"/>
  <c r="DW11" i="28"/>
  <c r="DT11" i="28"/>
  <c r="DQ11" i="28"/>
  <c r="DN11" i="28"/>
  <c r="DK11" i="28"/>
  <c r="DH11" i="28"/>
  <c r="DE11" i="28"/>
  <c r="DB11" i="28"/>
  <c r="CY11" i="28"/>
  <c r="CV11" i="28"/>
  <c r="CS11" i="28"/>
  <c r="CP11" i="28"/>
  <c r="CM11" i="28"/>
  <c r="CJ11" i="28"/>
  <c r="CG11" i="28"/>
  <c r="CD11" i="28"/>
  <c r="CA11" i="28"/>
  <c r="BX11" i="28"/>
  <c r="BU11" i="28"/>
  <c r="BR11" i="28"/>
  <c r="BO11" i="28"/>
  <c r="BL11" i="28"/>
  <c r="BI11" i="28"/>
  <c r="BF11" i="28"/>
  <c r="BC11" i="28"/>
  <c r="AZ11" i="28"/>
  <c r="AW11" i="28"/>
  <c r="AT11" i="28"/>
  <c r="AB11" i="28"/>
  <c r="V11" i="28"/>
  <c r="S11" i="28"/>
  <c r="J11" i="28"/>
  <c r="G11" i="28"/>
  <c r="EI16" i="28"/>
  <c r="EI15" i="28"/>
  <c r="EI14" i="28"/>
  <c r="EF18" i="28"/>
  <c r="EC18" i="28"/>
  <c r="DZ18" i="28"/>
  <c r="DW18" i="28"/>
  <c r="DT18" i="28"/>
  <c r="DQ18" i="28"/>
  <c r="DN18" i="28"/>
  <c r="DK18" i="28"/>
  <c r="DH18" i="28"/>
  <c r="DE18" i="28"/>
  <c r="DB18" i="28"/>
  <c r="CY18" i="28"/>
  <c r="CV18" i="28"/>
  <c r="CS18" i="28"/>
  <c r="CP18" i="28"/>
  <c r="CM18" i="28"/>
  <c r="CJ18" i="28"/>
  <c r="CG18" i="28"/>
  <c r="CD18" i="28"/>
  <c r="CA18" i="28"/>
  <c r="BX18" i="28"/>
  <c r="BU18" i="28"/>
  <c r="BR18" i="28"/>
  <c r="BO18" i="28"/>
  <c r="BL18" i="28"/>
  <c r="BI18" i="28"/>
  <c r="BF18" i="28"/>
  <c r="BC18" i="28"/>
  <c r="AZ18" i="28"/>
  <c r="AW18" i="28"/>
  <c r="AT18" i="28"/>
  <c r="AH18" i="28"/>
  <c r="AE18" i="28"/>
  <c r="V18" i="28"/>
  <c r="S18" i="28"/>
  <c r="P18" i="28"/>
  <c r="D18" i="28"/>
  <c r="EI13" i="28"/>
  <c r="EI12" i="28"/>
  <c r="EF14" i="28"/>
  <c r="EC14" i="28"/>
  <c r="DZ14" i="28"/>
  <c r="DW14" i="28"/>
  <c r="DT14" i="28"/>
  <c r="DQ14" i="28"/>
  <c r="DN14" i="28"/>
  <c r="DK14" i="28"/>
  <c r="DH14" i="28"/>
  <c r="DE14" i="28"/>
  <c r="DB14" i="28"/>
  <c r="CY14" i="28"/>
  <c r="CV14" i="28"/>
  <c r="CS14" i="28"/>
  <c r="CP14" i="28"/>
  <c r="CM14" i="28"/>
  <c r="CJ14" i="28"/>
  <c r="CG14" i="28"/>
  <c r="CD14" i="28"/>
  <c r="CA14" i="28"/>
  <c r="BX14" i="28"/>
  <c r="BU14" i="28"/>
  <c r="BR14" i="28"/>
  <c r="BO14" i="28"/>
  <c r="BL14" i="28"/>
  <c r="BI14" i="28"/>
  <c r="BF14" i="28"/>
  <c r="BC14" i="28"/>
  <c r="AZ14" i="28"/>
  <c r="AW14" i="28"/>
  <c r="AT14" i="28"/>
  <c r="Y14" i="28"/>
  <c r="V14" i="28"/>
  <c r="S14" i="28"/>
  <c r="P14" i="28"/>
  <c r="M14" i="28"/>
  <c r="J14" i="28"/>
  <c r="G14" i="28"/>
  <c r="EI11" i="28"/>
  <c r="EI10" i="28"/>
  <c r="EF10" i="28"/>
  <c r="EC10" i="28"/>
  <c r="DZ10" i="28"/>
  <c r="DW10" i="28"/>
  <c r="DT10" i="28"/>
  <c r="DQ10" i="28"/>
  <c r="DN10" i="28"/>
  <c r="DK10" i="28"/>
  <c r="DH10" i="28"/>
  <c r="DE10" i="28"/>
  <c r="DB10" i="28"/>
  <c r="CY10" i="28"/>
  <c r="CV10" i="28"/>
  <c r="CS10" i="28"/>
  <c r="CP10" i="28"/>
  <c r="CM10" i="28"/>
  <c r="CJ10" i="28"/>
  <c r="CG10" i="28"/>
  <c r="CD10" i="28"/>
  <c r="CA10" i="28"/>
  <c r="BX10" i="28"/>
  <c r="BU10" i="28"/>
  <c r="BR10" i="28"/>
  <c r="BO10" i="28"/>
  <c r="BL10" i="28"/>
  <c r="BI10" i="28"/>
  <c r="BF10" i="28"/>
  <c r="BC10" i="28"/>
  <c r="AZ10" i="28"/>
  <c r="AW10" i="28"/>
  <c r="AT10" i="28"/>
  <c r="AQ10" i="28"/>
  <c r="A10" i="28"/>
  <c r="EF15" i="27"/>
  <c r="EC15" i="27"/>
  <c r="DZ15" i="27"/>
  <c r="DW15" i="27"/>
  <c r="DT15" i="27"/>
  <c r="DQ15" i="27"/>
  <c r="DN15" i="27"/>
  <c r="DK15" i="27"/>
  <c r="DH15" i="27"/>
  <c r="DE15" i="27"/>
  <c r="DB15" i="27"/>
  <c r="CY15" i="27"/>
  <c r="CV15" i="27"/>
  <c r="CS15" i="27"/>
  <c r="CP15" i="27"/>
  <c r="CM15" i="27"/>
  <c r="CJ15" i="27"/>
  <c r="CG15" i="27"/>
  <c r="CD15" i="27"/>
  <c r="CA15" i="27"/>
  <c r="BX15" i="27"/>
  <c r="BU15" i="27"/>
  <c r="BR15" i="27"/>
  <c r="BO15" i="27"/>
  <c r="BL15" i="27"/>
  <c r="BI15" i="27"/>
  <c r="BF15" i="27"/>
  <c r="BC15" i="27"/>
  <c r="AZ15" i="27"/>
  <c r="AW15" i="27"/>
  <c r="AT15" i="27"/>
  <c r="Y15" i="27"/>
  <c r="V15" i="27"/>
  <c r="S15" i="27"/>
  <c r="P15" i="27"/>
  <c r="J15" i="27"/>
  <c r="G15" i="27"/>
  <c r="D15" i="27"/>
  <c r="EF17" i="27"/>
  <c r="EC17" i="27"/>
  <c r="DZ17" i="27"/>
  <c r="DW17" i="27"/>
  <c r="DT17" i="27"/>
  <c r="DQ17" i="27"/>
  <c r="DN17" i="27"/>
  <c r="DK17" i="27"/>
  <c r="DH17" i="27"/>
  <c r="DE17" i="27"/>
  <c r="DB17" i="27"/>
  <c r="CY17" i="27"/>
  <c r="CV17" i="27"/>
  <c r="CS17" i="27"/>
  <c r="CP17" i="27"/>
  <c r="CM17" i="27"/>
  <c r="CJ17" i="27"/>
  <c r="CG17" i="27"/>
  <c r="CD17" i="27"/>
  <c r="CA17" i="27"/>
  <c r="BX17" i="27"/>
  <c r="BU17" i="27"/>
  <c r="BR17" i="27"/>
  <c r="BO17" i="27"/>
  <c r="BL17" i="27"/>
  <c r="BI17" i="27"/>
  <c r="BF17" i="27"/>
  <c r="BC17" i="27"/>
  <c r="AZ17" i="27"/>
  <c r="AW17" i="27"/>
  <c r="AT17" i="27"/>
  <c r="AQ17" i="27"/>
  <c r="AH17" i="27"/>
  <c r="AE17" i="27"/>
  <c r="V17" i="27"/>
  <c r="S17" i="27"/>
  <c r="P17" i="27"/>
  <c r="J17" i="27"/>
  <c r="G17" i="27"/>
  <c r="D17" i="27"/>
  <c r="EF19" i="27"/>
  <c r="EC19" i="27"/>
  <c r="DZ19" i="27"/>
  <c r="DW19" i="27"/>
  <c r="DT19" i="27"/>
  <c r="DQ19" i="27"/>
  <c r="DN19" i="27"/>
  <c r="DK19" i="27"/>
  <c r="DH19" i="27"/>
  <c r="DE19" i="27"/>
  <c r="DB19" i="27"/>
  <c r="CY19" i="27"/>
  <c r="CV19" i="27"/>
  <c r="CS19" i="27"/>
  <c r="CP19" i="27"/>
  <c r="CM19" i="27"/>
  <c r="CJ19" i="27"/>
  <c r="CG19" i="27"/>
  <c r="CD19" i="27"/>
  <c r="CA19" i="27"/>
  <c r="BX19" i="27"/>
  <c r="BU19" i="27"/>
  <c r="BR19" i="27"/>
  <c r="BO19" i="27"/>
  <c r="BL19" i="27"/>
  <c r="BI19" i="27"/>
  <c r="BF19" i="27"/>
  <c r="BC19" i="27"/>
  <c r="AZ19" i="27"/>
  <c r="AW19" i="27"/>
  <c r="AT19" i="27"/>
  <c r="AK19" i="27"/>
  <c r="AH19" i="27"/>
  <c r="AB19" i="27"/>
  <c r="Y19" i="27"/>
  <c r="V19" i="27"/>
  <c r="S19" i="27"/>
  <c r="P19" i="27"/>
  <c r="J19" i="27"/>
  <c r="G19" i="27"/>
  <c r="D19" i="27"/>
  <c r="EF18" i="27"/>
  <c r="EC18" i="27"/>
  <c r="DZ18" i="27"/>
  <c r="DW18" i="27"/>
  <c r="DT18" i="27"/>
  <c r="DQ18" i="27"/>
  <c r="DN18" i="27"/>
  <c r="DK18" i="27"/>
  <c r="DH18" i="27"/>
  <c r="DE18" i="27"/>
  <c r="DB18" i="27"/>
  <c r="CY18" i="27"/>
  <c r="CV18" i="27"/>
  <c r="CS18" i="27"/>
  <c r="CP18" i="27"/>
  <c r="CM18" i="27"/>
  <c r="CJ18" i="27"/>
  <c r="CG18" i="27"/>
  <c r="CD18" i="27"/>
  <c r="CA18" i="27"/>
  <c r="BX18" i="27"/>
  <c r="BU18" i="27"/>
  <c r="BR18" i="27"/>
  <c r="BO18" i="27"/>
  <c r="BL18" i="27"/>
  <c r="BI18" i="27"/>
  <c r="BF18" i="27"/>
  <c r="BC18" i="27"/>
  <c r="AZ18" i="27"/>
  <c r="AW18" i="27"/>
  <c r="AT18" i="27"/>
  <c r="AN18" i="27"/>
  <c r="AH18" i="27"/>
  <c r="V18" i="27"/>
  <c r="S18" i="27"/>
  <c r="P18" i="27"/>
  <c r="J18" i="27"/>
  <c r="G18" i="27"/>
  <c r="D18" i="27"/>
  <c r="EF13" i="27"/>
  <c r="EC13" i="27"/>
  <c r="DZ13" i="27"/>
  <c r="DW13" i="27"/>
  <c r="DT13" i="27"/>
  <c r="DQ13" i="27"/>
  <c r="DN13" i="27"/>
  <c r="DK13" i="27"/>
  <c r="DH13" i="27"/>
  <c r="DE13" i="27"/>
  <c r="DB13" i="27"/>
  <c r="CY13" i="27"/>
  <c r="CV13" i="27"/>
  <c r="CS13" i="27"/>
  <c r="CP13" i="27"/>
  <c r="CM13" i="27"/>
  <c r="CJ13" i="27"/>
  <c r="CG13" i="27"/>
  <c r="CD13" i="27"/>
  <c r="CA13" i="27"/>
  <c r="BX13" i="27"/>
  <c r="BU13" i="27"/>
  <c r="BR13" i="27"/>
  <c r="BO13" i="27"/>
  <c r="BL13" i="27"/>
  <c r="BI13" i="27"/>
  <c r="BF13" i="27"/>
  <c r="BC13" i="27"/>
  <c r="AZ13" i="27"/>
  <c r="AW13" i="27"/>
  <c r="AT13" i="27"/>
  <c r="V13" i="27"/>
  <c r="S13" i="27"/>
  <c r="J13" i="27"/>
  <c r="G13" i="27"/>
  <c r="D13" i="27"/>
  <c r="EI17" i="27"/>
  <c r="EI16" i="27"/>
  <c r="EI15" i="27"/>
  <c r="EI14" i="27"/>
  <c r="EF10" i="27"/>
  <c r="EC10" i="27"/>
  <c r="DZ10" i="27"/>
  <c r="DW10" i="27"/>
  <c r="DT10" i="27"/>
  <c r="DQ10" i="27"/>
  <c r="DN10" i="27"/>
  <c r="DK10" i="27"/>
  <c r="DH10" i="27"/>
  <c r="DE10" i="27"/>
  <c r="DB10" i="27"/>
  <c r="CY10" i="27"/>
  <c r="CV10" i="27"/>
  <c r="CS10" i="27"/>
  <c r="CP10" i="27"/>
  <c r="CM10" i="27"/>
  <c r="CJ10" i="27"/>
  <c r="CG10" i="27"/>
  <c r="CD10" i="27"/>
  <c r="CA10" i="27"/>
  <c r="BX10" i="27"/>
  <c r="BU10" i="27"/>
  <c r="BR10" i="27"/>
  <c r="BO10" i="27"/>
  <c r="BL10" i="27"/>
  <c r="BI10" i="27"/>
  <c r="BF10" i="27"/>
  <c r="BC10" i="27"/>
  <c r="AZ10" i="27"/>
  <c r="AW10" i="27"/>
  <c r="AT10" i="27"/>
  <c r="AQ10" i="27"/>
  <c r="EI13" i="27"/>
  <c r="EF12" i="27"/>
  <c r="EC12" i="27"/>
  <c r="DZ12" i="27"/>
  <c r="DW12" i="27"/>
  <c r="DT12" i="27"/>
  <c r="DQ12" i="27"/>
  <c r="DN12" i="27"/>
  <c r="DK12" i="27"/>
  <c r="DH12" i="27"/>
  <c r="DE12" i="27"/>
  <c r="DB12" i="27"/>
  <c r="CY12" i="27"/>
  <c r="CV12" i="27"/>
  <c r="CS12" i="27"/>
  <c r="CP12" i="27"/>
  <c r="CM12" i="27"/>
  <c r="CJ12" i="27"/>
  <c r="CG12" i="27"/>
  <c r="CD12" i="27"/>
  <c r="CA12" i="27"/>
  <c r="BX12" i="27"/>
  <c r="BU12" i="27"/>
  <c r="BR12" i="27"/>
  <c r="BO12" i="27"/>
  <c r="BL12" i="27"/>
  <c r="BI12" i="27"/>
  <c r="BF12" i="27"/>
  <c r="BC12" i="27"/>
  <c r="AZ12" i="27"/>
  <c r="AW12" i="27"/>
  <c r="AT12" i="27"/>
  <c r="V12" i="27"/>
  <c r="S12" i="27"/>
  <c r="J12" i="27"/>
  <c r="EI12" i="27"/>
  <c r="EI11" i="27"/>
  <c r="EI10" i="27"/>
  <c r="EF11" i="27"/>
  <c r="EC11" i="27"/>
  <c r="DZ11" i="27"/>
  <c r="DW11" i="27"/>
  <c r="DT11" i="27"/>
  <c r="DQ11" i="27"/>
  <c r="DN11" i="27"/>
  <c r="DK11" i="27"/>
  <c r="DH11" i="27"/>
  <c r="DE11" i="27"/>
  <c r="DB11" i="27"/>
  <c r="CY11" i="27"/>
  <c r="CV11" i="27"/>
  <c r="CS11" i="27"/>
  <c r="CP11" i="27"/>
  <c r="CM11" i="27"/>
  <c r="CJ11" i="27"/>
  <c r="CG11" i="27"/>
  <c r="CD11" i="27"/>
  <c r="CA11" i="27"/>
  <c r="BX11" i="27"/>
  <c r="BU11" i="27"/>
  <c r="BR11" i="27"/>
  <c r="BO11" i="27"/>
  <c r="BL11" i="27"/>
  <c r="BI11" i="27"/>
  <c r="BF11" i="27"/>
  <c r="BC11" i="27"/>
  <c r="AZ11" i="27"/>
  <c r="AW11" i="27"/>
  <c r="AT11" i="27"/>
  <c r="AQ11" i="27"/>
  <c r="AK11" i="27"/>
  <c r="V11" i="27"/>
  <c r="S11" i="27"/>
  <c r="A10" i="27"/>
  <c r="A11" i="27" s="1"/>
  <c r="A12" i="27" s="1"/>
  <c r="A13" i="27" s="1"/>
  <c r="A14" i="27" s="1"/>
  <c r="A15" i="27" s="1"/>
  <c r="A16" i="27" s="1"/>
  <c r="A17" i="27" s="1"/>
  <c r="ER21" i="26"/>
  <c r="EO21" i="26"/>
  <c r="EL21" i="26"/>
  <c r="EI21" i="26"/>
  <c r="EF21" i="26"/>
  <c r="EC21" i="26"/>
  <c r="DZ21" i="26"/>
  <c r="DW21" i="26"/>
  <c r="DT21" i="26"/>
  <c r="DQ21" i="26"/>
  <c r="DN21" i="26"/>
  <c r="DK21" i="26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R21" i="26"/>
  <c r="BO21" i="26"/>
  <c r="BL21" i="26"/>
  <c r="BI21" i="26"/>
  <c r="BF21" i="26"/>
  <c r="BC21" i="26"/>
  <c r="AZ21" i="26"/>
  <c r="AW21" i="26"/>
  <c r="AT21" i="26"/>
  <c r="AQ21" i="26"/>
  <c r="AK21" i="26"/>
  <c r="AE21" i="26"/>
  <c r="Y21" i="26"/>
  <c r="V21" i="26"/>
  <c r="ER22" i="26"/>
  <c r="EO22" i="26"/>
  <c r="EL22" i="26"/>
  <c r="EI22" i="26"/>
  <c r="EF22" i="26"/>
  <c r="EC22" i="26"/>
  <c r="DZ22" i="26"/>
  <c r="DW22" i="26"/>
  <c r="DT22" i="26"/>
  <c r="DQ22" i="26"/>
  <c r="DN22" i="26"/>
  <c r="DK22" i="26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R22" i="26"/>
  <c r="BO22" i="26"/>
  <c r="BL22" i="26"/>
  <c r="BI22" i="26"/>
  <c r="BF22" i="26"/>
  <c r="BC22" i="26"/>
  <c r="AZ22" i="26"/>
  <c r="AW22" i="26"/>
  <c r="AQ22" i="26"/>
  <c r="AN22" i="26"/>
  <c r="Y22" i="26"/>
  <c r="V22" i="26"/>
  <c r="ER25" i="26"/>
  <c r="EO25" i="26"/>
  <c r="EL25" i="26"/>
  <c r="EI25" i="26"/>
  <c r="EF25" i="26"/>
  <c r="EC25" i="26"/>
  <c r="DZ25" i="26"/>
  <c r="DW25" i="26"/>
  <c r="DT25" i="26"/>
  <c r="DQ25" i="26"/>
  <c r="DN25" i="26"/>
  <c r="DK25" i="26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R25" i="26"/>
  <c r="BO25" i="26"/>
  <c r="BL25" i="26"/>
  <c r="BI25" i="26"/>
  <c r="BF25" i="26"/>
  <c r="BC25" i="26"/>
  <c r="AZ25" i="26"/>
  <c r="AW25" i="26"/>
  <c r="AT25" i="26"/>
  <c r="AQ25" i="26"/>
  <c r="AN25" i="26"/>
  <c r="Y25" i="26"/>
  <c r="V25" i="26"/>
  <c r="EI19" i="26"/>
  <c r="EF19" i="26"/>
  <c r="EC19" i="26"/>
  <c r="DZ19" i="26"/>
  <c r="DW19" i="26"/>
  <c r="DT19" i="26"/>
  <c r="DQ19" i="26"/>
  <c r="DN19" i="26"/>
  <c r="DK19" i="26"/>
  <c r="DH19" i="26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R19" i="26"/>
  <c r="BO19" i="26"/>
  <c r="BL19" i="26"/>
  <c r="BI19" i="26"/>
  <c r="BF19" i="26"/>
  <c r="AZ19" i="26"/>
  <c r="AW19" i="26"/>
  <c r="AN19" i="26"/>
  <c r="AK19" i="26"/>
  <c r="V19" i="26"/>
  <c r="ER13" i="26"/>
  <c r="EO13" i="26"/>
  <c r="EL13" i="26"/>
  <c r="EI13" i="26"/>
  <c r="EF13" i="26"/>
  <c r="EC13" i="26"/>
  <c r="DZ13" i="26"/>
  <c r="DW13" i="26"/>
  <c r="DT13" i="26"/>
  <c r="DQ13" i="26"/>
  <c r="DN13" i="26"/>
  <c r="DK13" i="26"/>
  <c r="DH13" i="26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R13" i="26"/>
  <c r="BO13" i="26"/>
  <c r="BL13" i="26"/>
  <c r="BI13" i="26"/>
  <c r="BF13" i="26"/>
  <c r="BC13" i="26"/>
  <c r="AZ13" i="26"/>
  <c r="AW13" i="26"/>
  <c r="Y13" i="26"/>
  <c r="V13" i="26"/>
  <c r="EU22" i="26"/>
  <c r="ER18" i="26"/>
  <c r="EO18" i="26"/>
  <c r="EL18" i="26"/>
  <c r="EI18" i="26"/>
  <c r="EF18" i="26"/>
  <c r="EC18" i="26"/>
  <c r="DZ18" i="26"/>
  <c r="DW18" i="26"/>
  <c r="DT18" i="26"/>
  <c r="DQ18" i="26"/>
  <c r="DN18" i="26"/>
  <c r="DK18" i="26"/>
  <c r="DH18" i="26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R18" i="26"/>
  <c r="BO18" i="26"/>
  <c r="BL18" i="26"/>
  <c r="BI18" i="26"/>
  <c r="BF18" i="26"/>
  <c r="BC18" i="26"/>
  <c r="AZ18" i="26"/>
  <c r="AW18" i="26"/>
  <c r="AT18" i="26"/>
  <c r="AB18" i="26"/>
  <c r="Y18" i="26"/>
  <c r="V18" i="26"/>
  <c r="EU21" i="26"/>
  <c r="EU20" i="26"/>
  <c r="ER15" i="26"/>
  <c r="EO15" i="26"/>
  <c r="EL15" i="26"/>
  <c r="EI15" i="26"/>
  <c r="EF15" i="26"/>
  <c r="EC15" i="26"/>
  <c r="DZ15" i="26"/>
  <c r="DW15" i="26"/>
  <c r="DT15" i="26"/>
  <c r="DQ15" i="26"/>
  <c r="DN15" i="26"/>
  <c r="DK15" i="26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R15" i="26"/>
  <c r="BO15" i="26"/>
  <c r="BL15" i="26"/>
  <c r="BI15" i="26"/>
  <c r="BF15" i="26"/>
  <c r="BC15" i="26"/>
  <c r="AZ15" i="26"/>
  <c r="AW15" i="26"/>
  <c r="AT15" i="26"/>
  <c r="AH15" i="26"/>
  <c r="Y15" i="26"/>
  <c r="V15" i="26"/>
  <c r="EU19" i="26"/>
  <c r="ER10" i="26"/>
  <c r="EO10" i="26"/>
  <c r="EL10" i="26"/>
  <c r="EI10" i="26"/>
  <c r="EF10" i="26"/>
  <c r="EC10" i="26"/>
  <c r="DZ10" i="26"/>
  <c r="DW10" i="26"/>
  <c r="DT10" i="26"/>
  <c r="DQ10" i="26"/>
  <c r="DN10" i="26"/>
  <c r="DK10" i="26"/>
  <c r="D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R10" i="26"/>
  <c r="BO10" i="26"/>
  <c r="BL10" i="26"/>
  <c r="BI10" i="26"/>
  <c r="BF10" i="26"/>
  <c r="BC10" i="26"/>
  <c r="AZ10" i="26"/>
  <c r="EU18" i="26"/>
  <c r="ER14" i="26"/>
  <c r="EO14" i="26"/>
  <c r="EL14" i="26"/>
  <c r="EI14" i="26"/>
  <c r="EF14" i="26"/>
  <c r="EC14" i="26"/>
  <c r="DZ14" i="26"/>
  <c r="DW14" i="26"/>
  <c r="DT14" i="26"/>
  <c r="DQ14" i="26"/>
  <c r="DN14" i="26"/>
  <c r="DK14" i="26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R14" i="26"/>
  <c r="BO14" i="26"/>
  <c r="BL14" i="26"/>
  <c r="BI14" i="26"/>
  <c r="BF14" i="26"/>
  <c r="BC14" i="26"/>
  <c r="AZ14" i="26"/>
  <c r="AW14" i="26"/>
  <c r="AT14" i="26"/>
  <c r="AH14" i="26"/>
  <c r="Y14" i="26"/>
  <c r="V14" i="26"/>
  <c r="EU17" i="26"/>
  <c r="ER11" i="26"/>
  <c r="EO11" i="26"/>
  <c r="EL11" i="26"/>
  <c r="EI11" i="26"/>
  <c r="EF11" i="26"/>
  <c r="EC11" i="26"/>
  <c r="DZ11" i="26"/>
  <c r="DW11" i="26"/>
  <c r="DT11" i="26"/>
  <c r="DQ11" i="26"/>
  <c r="DN11" i="26"/>
  <c r="DK11" i="26"/>
  <c r="DH11" i="26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R11" i="26"/>
  <c r="BO11" i="26"/>
  <c r="BL11" i="26"/>
  <c r="BI11" i="26"/>
  <c r="BF11" i="26"/>
  <c r="BC11" i="26"/>
  <c r="AZ11" i="26"/>
  <c r="AW11" i="26"/>
  <c r="Y11" i="26"/>
  <c r="V11" i="26"/>
  <c r="EU13" i="26"/>
  <c r="EU12" i="26"/>
  <c r="EU11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EU10" i="26"/>
  <c r="A10" i="26"/>
  <c r="ER12" i="25"/>
  <c r="EO12" i="25"/>
  <c r="EL12" i="25"/>
  <c r="EI12" i="25"/>
  <c r="EF12" i="25"/>
  <c r="EC12" i="25"/>
  <c r="DZ12" i="25"/>
  <c r="DW12" i="25"/>
  <c r="DT12" i="25"/>
  <c r="DQ12" i="25"/>
  <c r="DN12" i="25"/>
  <c r="DK12" i="25"/>
  <c r="DH12" i="25"/>
  <c r="DE12" i="25"/>
  <c r="DB12" i="25"/>
  <c r="CY12" i="25"/>
  <c r="CV12" i="25"/>
  <c r="CS12" i="25"/>
  <c r="CP12" i="25"/>
  <c r="CM12" i="25"/>
  <c r="CJ12" i="25"/>
  <c r="CG12" i="25"/>
  <c r="CD12" i="25"/>
  <c r="CA12" i="25"/>
  <c r="BX12" i="25"/>
  <c r="BU12" i="25"/>
  <c r="BR12" i="25"/>
  <c r="BO12" i="25"/>
  <c r="BL12" i="25"/>
  <c r="BI12" i="25"/>
  <c r="BF12" i="25"/>
  <c r="BC12" i="25"/>
  <c r="AZ12" i="25"/>
  <c r="AT12" i="25"/>
  <c r="AQ12" i="25"/>
  <c r="AK12" i="25"/>
  <c r="V12" i="25"/>
  <c r="ER25" i="25"/>
  <c r="EO25" i="25"/>
  <c r="EL25" i="25"/>
  <c r="EI25" i="25"/>
  <c r="EF25" i="25"/>
  <c r="EC25" i="25"/>
  <c r="DZ25" i="25"/>
  <c r="DW25" i="25"/>
  <c r="DT25" i="25"/>
  <c r="DQ25" i="25"/>
  <c r="DN25" i="25"/>
  <c r="DK25" i="25"/>
  <c r="DH25" i="25"/>
  <c r="DE25" i="25"/>
  <c r="DB25" i="25"/>
  <c r="CY25" i="25"/>
  <c r="CV25" i="25"/>
  <c r="CS25" i="25"/>
  <c r="CP25" i="25"/>
  <c r="CM25" i="25"/>
  <c r="CJ25" i="25"/>
  <c r="CG25" i="25"/>
  <c r="CD25" i="25"/>
  <c r="CA25" i="25"/>
  <c r="BX25" i="25"/>
  <c r="BU25" i="25"/>
  <c r="BR25" i="25"/>
  <c r="BO25" i="25"/>
  <c r="BL25" i="25"/>
  <c r="BI25" i="25"/>
  <c r="BF25" i="25"/>
  <c r="BC25" i="25"/>
  <c r="AZ25" i="25"/>
  <c r="AW25" i="25"/>
  <c r="AT25" i="25"/>
  <c r="AQ25" i="25"/>
  <c r="AN25" i="25"/>
  <c r="Y25" i="25"/>
  <c r="V25" i="25"/>
  <c r="ER22" i="25"/>
  <c r="EO22" i="25"/>
  <c r="EL22" i="25"/>
  <c r="EI22" i="25"/>
  <c r="EF22" i="25"/>
  <c r="EC22" i="25"/>
  <c r="DZ22" i="25"/>
  <c r="DW22" i="25"/>
  <c r="DT22" i="25"/>
  <c r="DQ22" i="25"/>
  <c r="DN22" i="25"/>
  <c r="DK22" i="25"/>
  <c r="DH22" i="25"/>
  <c r="DE22" i="25"/>
  <c r="DB22" i="25"/>
  <c r="CY22" i="25"/>
  <c r="CV22" i="25"/>
  <c r="CS22" i="25"/>
  <c r="CP22" i="25"/>
  <c r="CM22" i="25"/>
  <c r="CJ22" i="25"/>
  <c r="CG22" i="25"/>
  <c r="CD22" i="25"/>
  <c r="CA22" i="25"/>
  <c r="BX22" i="25"/>
  <c r="BU22" i="25"/>
  <c r="BR22" i="25"/>
  <c r="BO22" i="25"/>
  <c r="BL22" i="25"/>
  <c r="BI22" i="25"/>
  <c r="BF22" i="25"/>
  <c r="BC22" i="25"/>
  <c r="AZ22" i="25"/>
  <c r="AW22" i="25"/>
  <c r="Y22" i="25"/>
  <c r="V22" i="25"/>
  <c r="EU22" i="25"/>
  <c r="ER17" i="25"/>
  <c r="EO17" i="25"/>
  <c r="EL17" i="25"/>
  <c r="EI17" i="25"/>
  <c r="EF17" i="25"/>
  <c r="EC17" i="25"/>
  <c r="DZ17" i="25"/>
  <c r="DW17" i="25"/>
  <c r="DT17" i="25"/>
  <c r="DQ17" i="25"/>
  <c r="DN17" i="25"/>
  <c r="DK17" i="25"/>
  <c r="DH17" i="25"/>
  <c r="DE17" i="25"/>
  <c r="DB17" i="25"/>
  <c r="CY17" i="25"/>
  <c r="CV17" i="25"/>
  <c r="CS17" i="25"/>
  <c r="CP17" i="25"/>
  <c r="CM17" i="25"/>
  <c r="CJ17" i="25"/>
  <c r="CG17" i="25"/>
  <c r="CD17" i="25"/>
  <c r="CA17" i="25"/>
  <c r="BX17" i="25"/>
  <c r="BU17" i="25"/>
  <c r="BR17" i="25"/>
  <c r="BO17" i="25"/>
  <c r="BL17" i="25"/>
  <c r="BI17" i="25"/>
  <c r="BF17" i="25"/>
  <c r="BC17" i="25"/>
  <c r="AZ17" i="25"/>
  <c r="AW17" i="25"/>
  <c r="AT17" i="25"/>
  <c r="AK17" i="25"/>
  <c r="AE17" i="25"/>
  <c r="Y17" i="25"/>
  <c r="V17" i="25"/>
  <c r="EU21" i="25"/>
  <c r="ER23" i="25"/>
  <c r="EO23" i="25"/>
  <c r="EL23" i="25"/>
  <c r="EI23" i="25"/>
  <c r="EF23" i="25"/>
  <c r="EC23" i="25"/>
  <c r="DZ23" i="25"/>
  <c r="DW23" i="25"/>
  <c r="DT23" i="25"/>
  <c r="DQ23" i="25"/>
  <c r="DN23" i="25"/>
  <c r="DK23" i="25"/>
  <c r="DH23" i="25"/>
  <c r="DE23" i="25"/>
  <c r="DB23" i="25"/>
  <c r="CY23" i="25"/>
  <c r="CV23" i="25"/>
  <c r="CS23" i="25"/>
  <c r="CP23" i="25"/>
  <c r="CM23" i="25"/>
  <c r="CJ23" i="25"/>
  <c r="CG23" i="25"/>
  <c r="CD23" i="25"/>
  <c r="CA23" i="25"/>
  <c r="BX23" i="25"/>
  <c r="BU23" i="25"/>
  <c r="BR23" i="25"/>
  <c r="BO23" i="25"/>
  <c r="BL23" i="25"/>
  <c r="BI23" i="25"/>
  <c r="BF23" i="25"/>
  <c r="BC23" i="25"/>
  <c r="AZ23" i="25"/>
  <c r="AW23" i="25"/>
  <c r="AT23" i="25"/>
  <c r="AQ23" i="25"/>
  <c r="AK23" i="25"/>
  <c r="AE23" i="25"/>
  <c r="Y23" i="25"/>
  <c r="V23" i="25"/>
  <c r="EU20" i="25"/>
  <c r="ER13" i="25"/>
  <c r="EO13" i="25"/>
  <c r="EL13" i="25"/>
  <c r="EI13" i="25"/>
  <c r="EF13" i="25"/>
  <c r="EC13" i="25"/>
  <c r="DZ13" i="25"/>
  <c r="DW13" i="25"/>
  <c r="DT13" i="25"/>
  <c r="DQ13" i="25"/>
  <c r="DN13" i="25"/>
  <c r="DK13" i="25"/>
  <c r="DH13" i="25"/>
  <c r="DE13" i="25"/>
  <c r="DB13" i="25"/>
  <c r="CY13" i="25"/>
  <c r="CV13" i="25"/>
  <c r="CS13" i="25"/>
  <c r="CP13" i="25"/>
  <c r="CM13" i="25"/>
  <c r="CJ13" i="25"/>
  <c r="CG13" i="25"/>
  <c r="CD13" i="25"/>
  <c r="CA13" i="25"/>
  <c r="BX13" i="25"/>
  <c r="BU13" i="25"/>
  <c r="BR13" i="25"/>
  <c r="BO13" i="25"/>
  <c r="BL13" i="25"/>
  <c r="BI13" i="25"/>
  <c r="BF13" i="25"/>
  <c r="BC13" i="25"/>
  <c r="AZ13" i="25"/>
  <c r="AW13" i="25"/>
  <c r="AT13" i="25"/>
  <c r="AH13" i="25"/>
  <c r="Y13" i="25"/>
  <c r="V13" i="25"/>
  <c r="EU19" i="25"/>
  <c r="EU18" i="25"/>
  <c r="EU17" i="25"/>
  <c r="EU16" i="25"/>
  <c r="ER11" i="25"/>
  <c r="EO11" i="25"/>
  <c r="EL11" i="25"/>
  <c r="EI11" i="25"/>
  <c r="EF11" i="25"/>
  <c r="EC11" i="25"/>
  <c r="DZ11" i="25"/>
  <c r="DW11" i="25"/>
  <c r="DT11" i="25"/>
  <c r="DQ11" i="25"/>
  <c r="DN11" i="25"/>
  <c r="DK11" i="25"/>
  <c r="DH11" i="25"/>
  <c r="DE11" i="25"/>
  <c r="DB11" i="25"/>
  <c r="CY11" i="25"/>
  <c r="CV11" i="25"/>
  <c r="CS11" i="25"/>
  <c r="CP11" i="25"/>
  <c r="CM11" i="25"/>
  <c r="CJ11" i="25"/>
  <c r="CG11" i="25"/>
  <c r="CD11" i="25"/>
  <c r="CA11" i="25"/>
  <c r="BX11" i="25"/>
  <c r="BU11" i="25"/>
  <c r="BR11" i="25"/>
  <c r="BO11" i="25"/>
  <c r="BL11" i="25"/>
  <c r="BI11" i="25"/>
  <c r="BF11" i="25"/>
  <c r="BC11" i="25"/>
  <c r="AZ11" i="25"/>
  <c r="AW11" i="25"/>
  <c r="AN11" i="25"/>
  <c r="V11" i="25"/>
  <c r="EU15" i="25"/>
  <c r="ER16" i="25"/>
  <c r="EO16" i="25"/>
  <c r="EL16" i="25"/>
  <c r="EI16" i="25"/>
  <c r="EF16" i="25"/>
  <c r="EC16" i="25"/>
  <c r="DZ16" i="25"/>
  <c r="DW16" i="25"/>
  <c r="DT16" i="25"/>
  <c r="DQ16" i="25"/>
  <c r="DN16" i="25"/>
  <c r="DK16" i="25"/>
  <c r="DH16" i="25"/>
  <c r="DE16" i="25"/>
  <c r="DB16" i="25"/>
  <c r="CY16" i="25"/>
  <c r="CV16" i="25"/>
  <c r="CS16" i="25"/>
  <c r="CP16" i="25"/>
  <c r="CM16" i="25"/>
  <c r="CJ16" i="25"/>
  <c r="CG16" i="25"/>
  <c r="CD16" i="25"/>
  <c r="CA16" i="25"/>
  <c r="BX16" i="25"/>
  <c r="BU16" i="25"/>
  <c r="BR16" i="25"/>
  <c r="BO16" i="25"/>
  <c r="BL16" i="25"/>
  <c r="BI16" i="25"/>
  <c r="BF16" i="25"/>
  <c r="BC16" i="25"/>
  <c r="AZ16" i="25"/>
  <c r="AW16" i="25"/>
  <c r="Y16" i="25"/>
  <c r="V16" i="25"/>
  <c r="EU14" i="25"/>
  <c r="EU13" i="25"/>
  <c r="EU12" i="25"/>
  <c r="EU11" i="25"/>
  <c r="EU10" i="25"/>
  <c r="ER10" i="25"/>
  <c r="EO10" i="25"/>
  <c r="EL10" i="25"/>
  <c r="EI10" i="25"/>
  <c r="EF10" i="25"/>
  <c r="EC10" i="25"/>
  <c r="DZ10" i="25"/>
  <c r="DW10" i="25"/>
  <c r="DT10" i="25"/>
  <c r="DQ10" i="25"/>
  <c r="DN10" i="25"/>
  <c r="DK10" i="25"/>
  <c r="DH10" i="25"/>
  <c r="DE10" i="25"/>
  <c r="DB10" i="25"/>
  <c r="CY10" i="25"/>
  <c r="CV10" i="25"/>
  <c r="CS10" i="25"/>
  <c r="CP10" i="25"/>
  <c r="CM10" i="25"/>
  <c r="CJ10" i="25"/>
  <c r="CG10" i="25"/>
  <c r="CD10" i="25"/>
  <c r="CA10" i="25"/>
  <c r="BX10" i="25"/>
  <c r="BU10" i="25"/>
  <c r="BR10" i="25"/>
  <c r="BO10" i="25"/>
  <c r="BL10" i="25"/>
  <c r="BI10" i="25"/>
  <c r="BF10" i="25"/>
  <c r="BC10" i="25"/>
  <c r="AZ10" i="25"/>
  <c r="V10" i="25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BL11" i="11"/>
  <c r="BL10" i="11"/>
  <c r="V10" i="26"/>
  <c r="M15" i="28"/>
  <c r="M13" i="28"/>
  <c r="M12" i="28"/>
  <c r="M13" i="27"/>
  <c r="G18" i="28"/>
  <c r="M15" i="27"/>
  <c r="M19" i="27"/>
  <c r="M17" i="27"/>
  <c r="J11" i="27"/>
  <c r="G12" i="27"/>
  <c r="M16" i="28"/>
  <c r="M18" i="28"/>
  <c r="D14" i="28"/>
  <c r="G11" i="27"/>
  <c r="M18" i="27"/>
  <c r="AE19" i="27"/>
  <c r="AE13" i="27"/>
  <c r="AE15" i="27"/>
  <c r="AN19" i="27"/>
  <c r="AE18" i="27"/>
  <c r="AH15" i="28"/>
  <c r="AH18" i="26"/>
  <c r="AH25" i="26"/>
  <c r="AT16" i="25"/>
  <c r="AH16" i="25"/>
  <c r="AH23" i="25"/>
  <c r="AN22" i="25"/>
  <c r="AN11" i="26"/>
  <c r="AH19" i="26"/>
  <c r="AH12" i="25"/>
  <c r="AH22" i="26"/>
  <c r="AH25" i="25"/>
  <c r="AH17" i="25"/>
  <c r="AH13" i="26"/>
  <c r="AH21" i="26"/>
  <c r="AQ17" i="25"/>
  <c r="AN10" i="27"/>
  <c r="AN13" i="27"/>
  <c r="AN12" i="27"/>
  <c r="AN18" i="28"/>
  <c r="AN13" i="28"/>
  <c r="AN11" i="28"/>
  <c r="D12" i="27"/>
  <c r="AN14" i="26"/>
  <c r="AN13" i="26"/>
  <c r="AT11" i="26"/>
  <c r="AH11" i="27"/>
  <c r="P12" i="28"/>
  <c r="AN18" i="26"/>
  <c r="AQ15" i="27"/>
  <c r="AT22" i="26"/>
  <c r="AN23" i="25"/>
  <c r="AW10" i="26"/>
  <c r="AT19" i="26"/>
  <c r="AQ14" i="28"/>
  <c r="P12" i="27"/>
  <c r="M11" i="25"/>
  <c r="AQ19" i="26"/>
  <c r="AN17" i="27"/>
  <c r="AN11" i="27"/>
  <c r="AN15" i="27"/>
  <c r="AN14" i="28"/>
  <c r="AN12" i="28"/>
  <c r="AN10" i="28"/>
  <c r="AW10" i="25"/>
  <c r="Y12" i="25"/>
  <c r="AH12" i="28"/>
  <c r="P11" i="27"/>
  <c r="AH11" i="28"/>
  <c r="AT10" i="25"/>
  <c r="AB17" i="25"/>
  <c r="AH10" i="26"/>
  <c r="AH13" i="27"/>
  <c r="AE12" i="27"/>
  <c r="AQ19" i="27"/>
  <c r="AW12" i="25"/>
  <c r="AT10" i="26"/>
  <c r="P11" i="28"/>
  <c r="AN15" i="26"/>
  <c r="AN17" i="25"/>
  <c r="AE12" i="28"/>
  <c r="AQ13" i="27"/>
  <c r="D11" i="28"/>
  <c r="AN12" i="25"/>
  <c r="AE11" i="27"/>
  <c r="AQ15" i="28"/>
  <c r="AH11" i="26"/>
  <c r="Y10" i="25"/>
  <c r="P13" i="27"/>
  <c r="Y11" i="28"/>
  <c r="AH14" i="28"/>
  <c r="AH11" i="25"/>
  <c r="AH15" i="27"/>
  <c r="AH13" i="28"/>
  <c r="P13" i="28"/>
  <c r="AN21" i="26"/>
  <c r="AQ18" i="27"/>
  <c r="AN10" i="26"/>
  <c r="AN10" i="25"/>
  <c r="D11" i="27"/>
  <c r="AN16" i="25"/>
  <c r="AH12" i="27"/>
  <c r="ET17" i="25" l="1"/>
  <c r="AQ18" i="28"/>
  <c r="AQ12" i="27"/>
  <c r="D10" i="27"/>
  <c r="M12" i="27"/>
  <c r="AK25" i="25"/>
  <c r="AK22" i="26"/>
  <c r="AT11" i="25"/>
  <c r="AK11" i="28"/>
  <c r="M11" i="28"/>
  <c r="AQ16" i="28"/>
  <c r="AK25" i="26"/>
  <c r="G10" i="27"/>
  <c r="AK15" i="26"/>
  <c r="D10" i="28"/>
  <c r="AT13" i="26"/>
  <c r="AK13" i="25"/>
  <c r="AK13" i="26"/>
  <c r="AK16" i="25"/>
  <c r="AE10" i="27"/>
  <c r="AQ13" i="28"/>
  <c r="AK13" i="27"/>
  <c r="AN13" i="25"/>
  <c r="AK15" i="28"/>
  <c r="AK11" i="26"/>
  <c r="AT22" i="25"/>
  <c r="AQ11" i="28"/>
  <c r="AH22" i="25" l="1"/>
  <c r="AK17" i="27"/>
  <c r="EH19" i="27" l="1"/>
  <c r="J18" i="28"/>
  <c r="AE16" i="28"/>
  <c r="AB18" i="27"/>
  <c r="AB11" i="27"/>
  <c r="Y10" i="28"/>
  <c r="Y10" i="27"/>
  <c r="AB12" i="27"/>
  <c r="AE14" i="28"/>
  <c r="AE13" i="28"/>
  <c r="AB18" i="28"/>
  <c r="AB14" i="28"/>
  <c r="Y15" i="28"/>
  <c r="Y11" i="27"/>
  <c r="AB17" i="27"/>
  <c r="Y18" i="27"/>
  <c r="Y13" i="27"/>
  <c r="Y13" i="28"/>
  <c r="Y18" i="28"/>
  <c r="AB12" i="28"/>
  <c r="AE15" i="28"/>
  <c r="AB13" i="28"/>
  <c r="Y12" i="28"/>
  <c r="AB16" i="28"/>
  <c r="AB15" i="27"/>
  <c r="AB15" i="28"/>
  <c r="M11" i="27"/>
  <c r="Y17" i="27"/>
  <c r="AB13" i="27"/>
  <c r="AB22" i="25"/>
  <c r="AQ13" i="26"/>
  <c r="AE25" i="25"/>
  <c r="AB25" i="26"/>
  <c r="AE11" i="25"/>
  <c r="Y10" i="26"/>
  <c r="AE18" i="26"/>
  <c r="AQ22" i="25"/>
  <c r="AE14" i="26"/>
  <c r="AQ16" i="25"/>
  <c r="AE15" i="26"/>
  <c r="AE11" i="26"/>
  <c r="AE16" i="25"/>
  <c r="AE13" i="26"/>
  <c r="AB11" i="26"/>
  <c r="AB21" i="26"/>
  <c r="ET21" i="26" s="1"/>
  <c r="AE12" i="25"/>
  <c r="AB25" i="25"/>
  <c r="AQ11" i="25"/>
  <c r="AB23" i="25"/>
  <c r="ET23" i="25" s="1"/>
  <c r="AE25" i="26"/>
  <c r="AE22" i="26"/>
  <c r="AB16" i="25"/>
  <c r="AQ18" i="26"/>
  <c r="AQ11" i="26"/>
  <c r="AE10" i="25"/>
  <c r="AE22" i="25"/>
  <c r="AE19" i="26"/>
  <c r="AE10" i="26"/>
  <c r="AK14" i="26"/>
  <c r="AB22" i="26"/>
  <c r="AK22" i="25"/>
  <c r="AK11" i="25"/>
  <c r="AB14" i="26"/>
  <c r="S10" i="28"/>
  <c r="Y11" i="25"/>
  <c r="AB13" i="26"/>
  <c r="AQ10" i="25"/>
  <c r="AQ10" i="26"/>
  <c r="AQ14" i="26"/>
  <c r="AE11" i="28"/>
  <c r="AH10" i="28"/>
  <c r="V10" i="27"/>
  <c r="AK18" i="26"/>
  <c r="AB11" i="25"/>
  <c r="AK10" i="25"/>
  <c r="J10" i="27"/>
  <c r="V10" i="28"/>
  <c r="AK13" i="28"/>
  <c r="AB15" i="26"/>
  <c r="AB10" i="27"/>
  <c r="AB13" i="25"/>
  <c r="AK14" i="28"/>
  <c r="AB10" i="26"/>
  <c r="AB12" i="25"/>
  <c r="AQ13" i="25"/>
  <c r="AQ15" i="26"/>
  <c r="AH10" i="27"/>
  <c r="AK12" i="27"/>
  <c r="Y12" i="27"/>
  <c r="P10" i="27"/>
  <c r="AK10" i="26"/>
  <c r="AK10" i="27"/>
  <c r="AH10" i="25"/>
  <c r="AB10" i="25"/>
  <c r="AB10" i="28"/>
  <c r="S10" i="27"/>
  <c r="P10" i="28"/>
  <c r="ET16" i="25" l="1"/>
  <c r="ET11" i="26"/>
  <c r="ET13" i="26"/>
  <c r="ET11" i="25"/>
  <c r="ET12" i="25"/>
  <c r="ET25" i="25"/>
  <c r="ET22" i="25"/>
  <c r="ET10" i="25"/>
  <c r="ET22" i="26"/>
  <c r="ET18" i="26"/>
  <c r="ET25" i="26"/>
  <c r="ET15" i="26"/>
  <c r="ET14" i="26"/>
  <c r="ET10" i="26"/>
  <c r="EH13" i="27"/>
  <c r="EH12" i="27"/>
  <c r="EH17" i="27"/>
  <c r="EH12" i="28"/>
  <c r="EH11" i="27"/>
  <c r="EH11" i="28"/>
  <c r="EH13" i="28"/>
  <c r="EH15" i="28"/>
  <c r="EH14" i="28"/>
  <c r="EH16" i="28"/>
  <c r="AE13" i="25"/>
  <c r="ET13" i="25" s="1"/>
  <c r="AB19" i="26"/>
  <c r="ET19" i="26" s="1"/>
  <c r="AK15" i="27"/>
  <c r="G10" i="28"/>
  <c r="EX25" i="25" l="1"/>
  <c r="EX25" i="26"/>
  <c r="EX24" i="25"/>
  <c r="EX24" i="26"/>
  <c r="EX23" i="26"/>
  <c r="EX23" i="25"/>
  <c r="EH15" i="27"/>
  <c r="AK18" i="27"/>
  <c r="M10" i="28"/>
  <c r="EH18" i="27" l="1"/>
  <c r="M10" i="27"/>
  <c r="EH10" i="27" l="1"/>
  <c r="BL13" i="11"/>
  <c r="AK18" i="28"/>
  <c r="AK10" i="28"/>
  <c r="AE10" i="28"/>
  <c r="J10" i="28"/>
  <c r="EL18" i="27" l="1"/>
  <c r="EL19" i="27"/>
  <c r="EH10" i="28"/>
  <c r="EH18" i="28"/>
  <c r="EL12" i="27"/>
  <c r="EL13" i="27"/>
  <c r="EL14" i="27"/>
  <c r="EL15" i="27"/>
  <c r="EL17" i="27"/>
  <c r="EL16" i="27"/>
  <c r="EL11" i="27"/>
  <c r="EL10" i="27"/>
  <c r="EX21" i="26"/>
  <c r="EX10" i="25"/>
  <c r="EX11" i="25"/>
  <c r="EX20" i="25"/>
  <c r="EX19" i="25"/>
  <c r="EX21" i="25"/>
  <c r="EX22" i="25"/>
  <c r="EX11" i="26"/>
  <c r="EX14" i="25"/>
  <c r="EX15" i="25"/>
  <c r="EX18" i="25"/>
  <c r="EX10" i="26"/>
  <c r="EX14" i="26"/>
  <c r="EX12" i="26"/>
  <c r="EX12" i="25"/>
  <c r="EX17" i="25"/>
  <c r="EX13" i="25"/>
  <c r="EX16" i="25"/>
  <c r="EX18" i="26"/>
  <c r="EX15" i="26"/>
  <c r="EX17" i="26"/>
  <c r="EX16" i="26"/>
  <c r="EX13" i="26"/>
  <c r="EX22" i="26"/>
  <c r="EX19" i="26"/>
  <c r="EX20" i="26"/>
  <c r="V11" i="10"/>
  <c r="V10" i="10"/>
  <c r="S11" i="10"/>
  <c r="V12" i="10"/>
  <c r="S12" i="10"/>
  <c r="S10" i="10"/>
  <c r="EL11" i="28" l="1"/>
  <c r="EL13" i="28"/>
  <c r="EL10" i="28"/>
  <c r="EL17" i="28"/>
  <c r="EL12" i="28"/>
  <c r="EL14" i="28"/>
  <c r="EL15" i="28"/>
  <c r="EL16" i="28"/>
  <c r="EL18" i="28"/>
  <c r="AW22" i="16"/>
  <c r="AW15" i="16"/>
  <c r="AW16" i="16"/>
  <c r="AW26" i="16"/>
  <c r="AW27" i="16"/>
  <c r="AW24" i="16"/>
  <c r="AQ10" i="7"/>
  <c r="AW23" i="16"/>
  <c r="AW25" i="16"/>
  <c r="AW10" i="16"/>
  <c r="AW14" i="16"/>
  <c r="AW20" i="16"/>
  <c r="AW12" i="19" l="1"/>
  <c r="AW19" i="19"/>
  <c r="AT16" i="19"/>
  <c r="AT10" i="19"/>
  <c r="AW11" i="19"/>
  <c r="AW22" i="19"/>
  <c r="AW16" i="19"/>
  <c r="AT11" i="19"/>
  <c r="AW10" i="19"/>
  <c r="AT12" i="19"/>
  <c r="AT19" i="19"/>
  <c r="AT22" i="19"/>
  <c r="EL19" i="19" l="1"/>
  <c r="EL11" i="19"/>
  <c r="EL10" i="19"/>
  <c r="EL16" i="19"/>
  <c r="EL12" i="19"/>
  <c r="BK22" i="19"/>
  <c r="EP22" i="19" l="1"/>
  <c r="EP21" i="19"/>
  <c r="EP20" i="19"/>
  <c r="EP19" i="19"/>
  <c r="EP18" i="19"/>
  <c r="EP17" i="19"/>
  <c r="BK12" i="19"/>
  <c r="BK16" i="19"/>
  <c r="BK19" i="19"/>
  <c r="BK10" i="19"/>
  <c r="BK11" i="19"/>
  <c r="BF16" i="8"/>
  <c r="BC16" i="8"/>
  <c r="AZ16" i="8"/>
  <c r="AW16" i="8"/>
  <c r="AT16" i="8"/>
  <c r="BH16" i="8" l="1"/>
  <c r="AH16" i="18"/>
  <c r="BL12" i="9"/>
  <c r="BC12" i="9"/>
  <c r="AZ12" i="9"/>
  <c r="AW12" i="9"/>
  <c r="AT12" i="9"/>
  <c r="S12" i="18"/>
  <c r="BI12" i="9"/>
  <c r="AH13" i="18"/>
  <c r="AH12" i="18"/>
  <c r="AH15" i="18"/>
  <c r="AH10" i="18"/>
  <c r="BF12" i="9"/>
  <c r="BN12" i="9" l="1"/>
  <c r="AH14" i="18"/>
  <c r="AH11" i="18"/>
  <c r="EF12" i="18" l="1"/>
  <c r="EC12" i="18"/>
  <c r="DZ12" i="18"/>
  <c r="DW12" i="18"/>
  <c r="DT12" i="18"/>
  <c r="DQ12" i="18"/>
  <c r="DN12" i="18"/>
  <c r="DK12" i="18"/>
  <c r="DH12" i="18"/>
  <c r="DE12" i="18"/>
  <c r="DB12" i="18"/>
  <c r="CY12" i="18"/>
  <c r="CV12" i="18"/>
  <c r="CS12" i="18"/>
  <c r="CP12" i="18"/>
  <c r="CM12" i="18"/>
  <c r="CJ12" i="18"/>
  <c r="CG12" i="18"/>
  <c r="CD12" i="18"/>
  <c r="CA12" i="18"/>
  <c r="BX12" i="18"/>
  <c r="BU12" i="18"/>
  <c r="BR12" i="18"/>
  <c r="BO12" i="18"/>
  <c r="BL12" i="18"/>
  <c r="BI12" i="18"/>
  <c r="BF12" i="18"/>
  <c r="BC12" i="18"/>
  <c r="AZ12" i="18"/>
  <c r="AW12" i="18"/>
  <c r="AT12" i="18"/>
  <c r="AQ12" i="18"/>
  <c r="P12" i="18"/>
  <c r="G12" i="18"/>
  <c r="V12" i="18"/>
  <c r="J12" i="18"/>
  <c r="Y12" i="18"/>
  <c r="AB12" i="18"/>
  <c r="D12" i="18"/>
  <c r="AK12" i="18"/>
  <c r="AE12" i="18"/>
  <c r="AN12" i="18"/>
  <c r="G11" i="10" l="1"/>
  <c r="D11" i="10"/>
  <c r="M12" i="18"/>
  <c r="EH12" i="18" l="1"/>
  <c r="P12" i="10"/>
  <c r="M12" i="10" l="1"/>
  <c r="AQ17" i="1" l="1"/>
  <c r="AT17" i="1"/>
  <c r="AW17" i="1"/>
  <c r="AZ17" i="1"/>
  <c r="BC17" i="1"/>
  <c r="BF17" i="1"/>
  <c r="BI17" i="1"/>
  <c r="BL17" i="1"/>
  <c r="BO17" i="1"/>
  <c r="BR17" i="1"/>
  <c r="BU17" i="1"/>
  <c r="G12" i="10"/>
  <c r="X12" i="10" l="1"/>
  <c r="BW17" i="1" l="1"/>
  <c r="BL12" i="20" l="1"/>
  <c r="BL17" i="20"/>
  <c r="BL19" i="20"/>
  <c r="BL13" i="20"/>
  <c r="EF16" i="11" l="1"/>
  <c r="EC16" i="11"/>
  <c r="DZ16" i="11"/>
  <c r="DW16" i="11"/>
  <c r="DT16" i="11"/>
  <c r="DQ16" i="11"/>
  <c r="DN16" i="11"/>
  <c r="DK16" i="11"/>
  <c r="DH16" i="11"/>
  <c r="DB16" i="11"/>
  <c r="CY16" i="11"/>
  <c r="CV16" i="11"/>
  <c r="CS16" i="11"/>
  <c r="CP16" i="11"/>
  <c r="CM16" i="11"/>
  <c r="DE16" i="11"/>
  <c r="BF10" i="8" l="1"/>
  <c r="BC10" i="8"/>
  <c r="AZ10" i="8"/>
  <c r="BF26" i="6"/>
  <c r="BC27" i="6"/>
  <c r="AZ26" i="6"/>
  <c r="AT10" i="8"/>
  <c r="AZ27" i="6"/>
  <c r="AW10" i="8"/>
  <c r="BH10" i="8" l="1"/>
  <c r="AW27" i="6"/>
  <c r="BO11" i="18" l="1"/>
  <c r="BO13" i="18"/>
  <c r="BO15" i="18"/>
  <c r="BO14" i="18"/>
  <c r="BO10" i="18"/>
  <c r="BO16" i="18"/>
  <c r="BL10" i="18"/>
  <c r="BL16" i="18"/>
  <c r="BI11" i="18"/>
  <c r="BI13" i="18"/>
  <c r="BI15" i="18"/>
  <c r="BI14" i="18"/>
  <c r="BI10" i="18"/>
  <c r="BI16" i="18"/>
  <c r="BF11" i="18"/>
  <c r="BF13" i="18"/>
  <c r="BF15" i="18"/>
  <c r="BF14" i="18"/>
  <c r="BF10" i="18"/>
  <c r="BF16" i="18"/>
  <c r="BC13" i="18"/>
  <c r="BC14" i="18"/>
  <c r="BC16" i="18"/>
  <c r="AZ14" i="18"/>
  <c r="AZ16" i="18"/>
  <c r="AW13" i="18"/>
  <c r="AW14" i="18"/>
  <c r="AW16" i="18"/>
  <c r="AT13" i="18"/>
  <c r="AT14" i="18"/>
  <c r="AT16" i="18"/>
  <c r="AQ13" i="18"/>
  <c r="AQ16" i="18"/>
  <c r="AE16" i="18"/>
  <c r="AB15" i="18"/>
  <c r="Y14" i="18"/>
  <c r="V13" i="18"/>
  <c r="V15" i="18"/>
  <c r="V14" i="18"/>
  <c r="V16" i="18"/>
  <c r="S13" i="18"/>
  <c r="S15" i="18"/>
  <c r="S14" i="18"/>
  <c r="S16" i="18"/>
  <c r="P11" i="18"/>
  <c r="P13" i="18"/>
  <c r="P15" i="18"/>
  <c r="P14" i="18"/>
  <c r="P16" i="18"/>
  <c r="J15" i="18"/>
  <c r="J14" i="18"/>
  <c r="J16" i="18"/>
  <c r="G16" i="18"/>
  <c r="D13" i="18"/>
  <c r="D14" i="18"/>
  <c r="D16" i="18"/>
  <c r="AT13" i="20"/>
  <c r="AT18" i="20"/>
  <c r="AT11" i="20"/>
  <c r="AT16" i="20"/>
  <c r="AW13" i="20"/>
  <c r="AW18" i="20"/>
  <c r="AW11" i="20"/>
  <c r="AW22" i="20"/>
  <c r="AZ12" i="20"/>
  <c r="AZ19" i="20"/>
  <c r="AZ13" i="20"/>
  <c r="AZ17" i="20"/>
  <c r="AZ18" i="20"/>
  <c r="AZ11" i="20"/>
  <c r="AZ22" i="20"/>
  <c r="BC14" i="20"/>
  <c r="BC19" i="20"/>
  <c r="BC11" i="20"/>
  <c r="BC22" i="20"/>
  <c r="BF14" i="20"/>
  <c r="BF19" i="20"/>
  <c r="BF17" i="20"/>
  <c r="BF11" i="20"/>
  <c r="BF16" i="20"/>
  <c r="BI14" i="20"/>
  <c r="BI12" i="20"/>
  <c r="BI19" i="20"/>
  <c r="BI17" i="20"/>
  <c r="BI18" i="20"/>
  <c r="BI11" i="20"/>
  <c r="BI22" i="20"/>
  <c r="BI16" i="20"/>
  <c r="BL14" i="20"/>
  <c r="BL18" i="20"/>
  <c r="BL11" i="20"/>
  <c r="BL22" i="20"/>
  <c r="BL16" i="20"/>
  <c r="BL10" i="20"/>
  <c r="AZ17" i="12"/>
  <c r="AZ25" i="12"/>
  <c r="AZ12" i="12"/>
  <c r="AZ13" i="12"/>
  <c r="AZ10" i="12"/>
  <c r="AZ24" i="12"/>
  <c r="AZ19" i="12"/>
  <c r="AZ21" i="12"/>
  <c r="AZ26" i="12"/>
  <c r="AZ23" i="12"/>
  <c r="AZ15" i="12"/>
  <c r="AW17" i="12"/>
  <c r="AW25" i="12"/>
  <c r="AW12" i="12"/>
  <c r="AW13" i="12"/>
  <c r="AW10" i="12"/>
  <c r="AW24" i="12"/>
  <c r="AW19" i="12"/>
  <c r="AW21" i="12"/>
  <c r="AW26" i="12"/>
  <c r="AW23" i="12"/>
  <c r="AW15" i="12"/>
  <c r="AW11" i="12"/>
  <c r="AT25" i="12"/>
  <c r="AT19" i="12"/>
  <c r="AT21" i="12"/>
  <c r="AT23" i="12"/>
  <c r="AT15" i="12"/>
  <c r="AQ25" i="12"/>
  <c r="AN24" i="12"/>
  <c r="AK12" i="12"/>
  <c r="AK21" i="12"/>
  <c r="AH25" i="12"/>
  <c r="AH12" i="12"/>
  <c r="AH21" i="12"/>
  <c r="AH23" i="12"/>
  <c r="AH15" i="12"/>
  <c r="AE24" i="12"/>
  <c r="AE19" i="12"/>
  <c r="AB25" i="12"/>
  <c r="AB24" i="12"/>
  <c r="AB21" i="12"/>
  <c r="AB23" i="12"/>
  <c r="Y17" i="12"/>
  <c r="Y25" i="12"/>
  <c r="Y13" i="12"/>
  <c r="Y21" i="12"/>
  <c r="Y23" i="12"/>
  <c r="V12" i="12"/>
  <c r="V21" i="12"/>
  <c r="V23" i="12"/>
  <c r="M25" i="12"/>
  <c r="M13" i="12"/>
  <c r="M19" i="12"/>
  <c r="M23" i="12"/>
  <c r="D12" i="12"/>
  <c r="D13" i="12"/>
  <c r="D24" i="12"/>
  <c r="D21" i="12"/>
  <c r="D23" i="12"/>
  <c r="G25" i="12"/>
  <c r="G12" i="12"/>
  <c r="G13" i="12"/>
  <c r="G24" i="12"/>
  <c r="G19" i="12"/>
  <c r="G21" i="12"/>
  <c r="G26" i="12"/>
  <c r="G15" i="12"/>
  <c r="J24" i="12"/>
  <c r="J19" i="12"/>
  <c r="J21" i="12"/>
  <c r="J23" i="12"/>
  <c r="J15" i="12"/>
  <c r="EJ15" i="12"/>
  <c r="EG15" i="12"/>
  <c r="ED15" i="12"/>
  <c r="EA15" i="12"/>
  <c r="DX15" i="12"/>
  <c r="DU15" i="12"/>
  <c r="DR15" i="12"/>
  <c r="DO15" i="12"/>
  <c r="DL15" i="12"/>
  <c r="DI15" i="12"/>
  <c r="DF15" i="12"/>
  <c r="DC15" i="12"/>
  <c r="CZ15" i="12"/>
  <c r="CW15" i="12"/>
  <c r="CT15" i="12"/>
  <c r="CQ15" i="12"/>
  <c r="CN15" i="12"/>
  <c r="CK15" i="12"/>
  <c r="CH15" i="12"/>
  <c r="CE15" i="12"/>
  <c r="CB15" i="12"/>
  <c r="BY15" i="12"/>
  <c r="BV15" i="12"/>
  <c r="BS15" i="12"/>
  <c r="BP15" i="12"/>
  <c r="BM15" i="12"/>
  <c r="BI15" i="12"/>
  <c r="BF15" i="12"/>
  <c r="BC15" i="12"/>
  <c r="EJ23" i="12"/>
  <c r="EG23" i="12"/>
  <c r="ED23" i="12"/>
  <c r="EA23" i="12"/>
  <c r="DX23" i="12"/>
  <c r="DU23" i="12"/>
  <c r="DR23" i="12"/>
  <c r="DO23" i="12"/>
  <c r="DL23" i="12"/>
  <c r="DI23" i="12"/>
  <c r="DF23" i="12"/>
  <c r="DC23" i="12"/>
  <c r="CZ23" i="12"/>
  <c r="CW23" i="12"/>
  <c r="CT23" i="12"/>
  <c r="CQ23" i="12"/>
  <c r="CN23" i="12"/>
  <c r="CK23" i="12"/>
  <c r="CH23" i="12"/>
  <c r="CE23" i="12"/>
  <c r="CB23" i="12"/>
  <c r="BY23" i="12"/>
  <c r="BV23" i="12"/>
  <c r="BS23" i="12"/>
  <c r="BP23" i="12"/>
  <c r="BM23" i="12"/>
  <c r="BI23" i="12"/>
  <c r="BF23" i="12"/>
  <c r="BC23" i="12"/>
  <c r="EJ26" i="12"/>
  <c r="EG26" i="12"/>
  <c r="ED26" i="12"/>
  <c r="EA26" i="12"/>
  <c r="DX26" i="12"/>
  <c r="DU26" i="12"/>
  <c r="DR26" i="12"/>
  <c r="DO26" i="12"/>
  <c r="DL26" i="12"/>
  <c r="DI26" i="12"/>
  <c r="DF26" i="12"/>
  <c r="DC26" i="12"/>
  <c r="CZ26" i="12"/>
  <c r="CW26" i="12"/>
  <c r="CT26" i="12"/>
  <c r="CQ26" i="12"/>
  <c r="CN26" i="12"/>
  <c r="CK26" i="12"/>
  <c r="CH26" i="12"/>
  <c r="CE26" i="12"/>
  <c r="CB26" i="12"/>
  <c r="BY26" i="12"/>
  <c r="BV26" i="12"/>
  <c r="BS26" i="12"/>
  <c r="BP26" i="12"/>
  <c r="BM26" i="12"/>
  <c r="BI26" i="12"/>
  <c r="BF26" i="12"/>
  <c r="BC26" i="12"/>
  <c r="EO10" i="11"/>
  <c r="EL10" i="11"/>
  <c r="EI10" i="11"/>
  <c r="EF10" i="11"/>
  <c r="EC10" i="11"/>
  <c r="DZ10" i="11"/>
  <c r="DW10" i="11"/>
  <c r="DT10" i="11"/>
  <c r="DQ10" i="11"/>
  <c r="DK10" i="11"/>
  <c r="CY10" i="11"/>
  <c r="CV10" i="11"/>
  <c r="CA10" i="11"/>
  <c r="BX10" i="11"/>
  <c r="BU10" i="11"/>
  <c r="BR10" i="11"/>
  <c r="BI10" i="11"/>
  <c r="BX17" i="20"/>
  <c r="BU17" i="20"/>
  <c r="BR17" i="20"/>
  <c r="BO17" i="20"/>
  <c r="BX16" i="20"/>
  <c r="BU16" i="20"/>
  <c r="BR16" i="20"/>
  <c r="BO16" i="20"/>
  <c r="BX22" i="20"/>
  <c r="BU22" i="20"/>
  <c r="BR22" i="20"/>
  <c r="BO22" i="20"/>
  <c r="BX13" i="20"/>
  <c r="BU13" i="20"/>
  <c r="BR13" i="20"/>
  <c r="BO13" i="20"/>
  <c r="AW13" i="2"/>
  <c r="BC13" i="2"/>
  <c r="BF13" i="2"/>
  <c r="BI13" i="2"/>
  <c r="BL13" i="2"/>
  <c r="BC12" i="2"/>
  <c r="BF12" i="2"/>
  <c r="BI12" i="2"/>
  <c r="BL12" i="2"/>
  <c r="AZ17" i="2"/>
  <c r="BC17" i="2"/>
  <c r="BF17" i="2"/>
  <c r="BI17" i="2"/>
  <c r="BL17" i="2"/>
  <c r="BO12" i="2"/>
  <c r="BO17" i="2"/>
  <c r="AW26" i="6"/>
  <c r="DN13" i="11"/>
  <c r="V11" i="18"/>
  <c r="AN14" i="18"/>
  <c r="Y12" i="12"/>
  <c r="AQ15" i="18"/>
  <c r="AQ14" i="18"/>
  <c r="AQ17" i="12"/>
  <c r="AT12" i="20"/>
  <c r="BL15" i="18"/>
  <c r="S11" i="18"/>
  <c r="AT14" i="20"/>
  <c r="AQ15" i="12"/>
  <c r="AQ23" i="12"/>
  <c r="BC26" i="6"/>
  <c r="BL14" i="18"/>
  <c r="BL13" i="18"/>
  <c r="BF27" i="6"/>
  <c r="BO13" i="2"/>
  <c r="BC17" i="20"/>
  <c r="AZ11" i="12"/>
  <c r="DN10" i="11"/>
  <c r="Y24" i="12"/>
  <c r="BL11" i="18"/>
  <c r="BF10" i="11"/>
  <c r="BC10" i="11"/>
  <c r="AQ10" i="18"/>
  <c r="M15" i="12"/>
  <c r="BC12" i="20"/>
  <c r="AZ13" i="18"/>
  <c r="CP10" i="11"/>
  <c r="AT10" i="18"/>
  <c r="M24" i="12"/>
  <c r="CD10" i="11"/>
  <c r="AQ26" i="12"/>
  <c r="BC15" i="18"/>
  <c r="AE26" i="12"/>
  <c r="AW11" i="18"/>
  <c r="AW10" i="18"/>
  <c r="AN25" i="12"/>
  <c r="AZ15" i="18"/>
  <c r="G23" i="12"/>
  <c r="BC16" i="20"/>
  <c r="DB10" i="11"/>
  <c r="BO10" i="11"/>
  <c r="AT11" i="18"/>
  <c r="J13" i="12"/>
  <c r="AZ10" i="11"/>
  <c r="CJ10" i="11"/>
  <c r="BC10" i="18"/>
  <c r="AK15" i="12"/>
  <c r="V24" i="12"/>
  <c r="CG10" i="11"/>
  <c r="CS10" i="11"/>
  <c r="AT10" i="11"/>
  <c r="AE15" i="12"/>
  <c r="CM10" i="11"/>
  <c r="AK23" i="12"/>
  <c r="J12" i="12"/>
  <c r="AW15" i="18"/>
  <c r="M21" i="12"/>
  <c r="AH26" i="12"/>
  <c r="M26" i="12"/>
  <c r="J25" i="12"/>
  <c r="AZ11" i="18"/>
  <c r="DH10" i="11"/>
  <c r="J26" i="12"/>
  <c r="M12" i="12"/>
  <c r="AT15" i="18"/>
  <c r="BC11" i="18"/>
  <c r="AQ11" i="18"/>
  <c r="AN15" i="12"/>
  <c r="S19" i="12"/>
  <c r="D15" i="12"/>
  <c r="S24" i="12"/>
  <c r="J13" i="18"/>
  <c r="V17" i="12"/>
  <c r="J11" i="18"/>
  <c r="S15" i="12"/>
  <c r="M13" i="18"/>
  <c r="V13" i="12"/>
  <c r="S26" i="12"/>
  <c r="M16" i="18"/>
  <c r="V10" i="12"/>
  <c r="V15" i="12"/>
  <c r="S21" i="12"/>
  <c r="G14" i="18"/>
  <c r="G13" i="18"/>
  <c r="D10" i="12"/>
  <c r="G15" i="18"/>
  <c r="Y19" i="12"/>
  <c r="D17" i="12"/>
  <c r="V19" i="12"/>
  <c r="D15" i="18"/>
  <c r="S25" i="12"/>
  <c r="M14" i="18"/>
  <c r="V25" i="12"/>
  <c r="M15" i="18"/>
  <c r="S23" i="12"/>
  <c r="G10" i="12"/>
  <c r="AK19" i="12"/>
  <c r="AH19" i="12"/>
  <c r="V26" i="12"/>
  <c r="D19" i="12"/>
  <c r="G11" i="18"/>
  <c r="AT10" i="20"/>
  <c r="Y15" i="18"/>
  <c r="AE13" i="18"/>
  <c r="Y13" i="18"/>
  <c r="P10" i="18"/>
  <c r="AE14" i="18"/>
  <c r="AE15" i="18"/>
  <c r="M11" i="18"/>
  <c r="AB13" i="18"/>
  <c r="AB16" i="18"/>
  <c r="Y10" i="18"/>
  <c r="AB11" i="18"/>
  <c r="Y16" i="18"/>
  <c r="AB14" i="18"/>
  <c r="Y11" i="18"/>
  <c r="AE21" i="12"/>
  <c r="AH24" i="12"/>
  <c r="AT10" i="12"/>
  <c r="AW16" i="20"/>
  <c r="AE17" i="12"/>
  <c r="AB26" i="12"/>
  <c r="V11" i="12"/>
  <c r="AZ13" i="2"/>
  <c r="AB11" i="12"/>
  <c r="AN26" i="12"/>
  <c r="AE12" i="12"/>
  <c r="AT14" i="2"/>
  <c r="AH17" i="12"/>
  <c r="AB19" i="12"/>
  <c r="AE10" i="12"/>
  <c r="Y26" i="12"/>
  <c r="AT17" i="12"/>
  <c r="Y11" i="12"/>
  <c r="AE23" i="12"/>
  <c r="AE25" i="12"/>
  <c r="AE11" i="12"/>
  <c r="AN17" i="12"/>
  <c r="AB17" i="12"/>
  <c r="AH13" i="12"/>
  <c r="AT13" i="12"/>
  <c r="Y10" i="12"/>
  <c r="J11" i="12"/>
  <c r="S10" i="12"/>
  <c r="BC10" i="20"/>
  <c r="BC13" i="20"/>
  <c r="AT24" i="12"/>
  <c r="BF12" i="20"/>
  <c r="BF13" i="20"/>
  <c r="BF22" i="20"/>
  <c r="AE13" i="12"/>
  <c r="BF18" i="20"/>
  <c r="G10" i="18"/>
  <c r="AQ10" i="12"/>
  <c r="AQ13" i="12"/>
  <c r="AQ21" i="12"/>
  <c r="AN10" i="11"/>
  <c r="AN11" i="18"/>
  <c r="AN16" i="18"/>
  <c r="AN13" i="18"/>
  <c r="AZ12" i="2"/>
  <c r="AK10" i="12"/>
  <c r="M11" i="12"/>
  <c r="D10" i="18"/>
  <c r="AT17" i="20"/>
  <c r="J10" i="18"/>
  <c r="AK17" i="12"/>
  <c r="AN23" i="12"/>
  <c r="AE11" i="18"/>
  <c r="AT19" i="20"/>
  <c r="AE10" i="18"/>
  <c r="AB13" i="12"/>
  <c r="AZ10" i="20"/>
  <c r="S10" i="18"/>
  <c r="AW14" i="20"/>
  <c r="AK15" i="18"/>
  <c r="AN19" i="12"/>
  <c r="AT17" i="2"/>
  <c r="Y15" i="12"/>
  <c r="AQ11" i="12"/>
  <c r="AQ12" i="12"/>
  <c r="AQ19" i="12"/>
  <c r="M10" i="18"/>
  <c r="AN10" i="18"/>
  <c r="AN15" i="18"/>
  <c r="BI13" i="20"/>
  <c r="AT11" i="12"/>
  <c r="BC18" i="20"/>
  <c r="AH10" i="12"/>
  <c r="AK10" i="18"/>
  <c r="AW10" i="20"/>
  <c r="M10" i="12"/>
  <c r="S12" i="12"/>
  <c r="AT12" i="12"/>
  <c r="D11" i="18"/>
  <c r="BF10" i="20"/>
  <c r="AT26" i="12"/>
  <c r="AK26" i="12"/>
  <c r="AN11" i="12"/>
  <c r="AQ10" i="11"/>
  <c r="AK14" i="18"/>
  <c r="AW19" i="20"/>
  <c r="AZ14" i="20"/>
  <c r="AW12" i="2"/>
  <c r="AW12" i="20"/>
  <c r="BI10" i="20"/>
  <c r="AB12" i="12"/>
  <c r="AW17" i="2"/>
  <c r="AN13" i="12"/>
  <c r="AT22" i="20"/>
  <c r="AK25" i="12"/>
  <c r="CF13" i="20" l="1"/>
  <c r="CF16" i="20"/>
  <c r="BZ17" i="2"/>
  <c r="DP26" i="6"/>
  <c r="AQ24" i="12"/>
  <c r="DE10" i="11"/>
  <c r="G17" i="12"/>
  <c r="AW17" i="20"/>
  <c r="CF17" i="20" s="1"/>
  <c r="J17" i="12"/>
  <c r="AZ10" i="18"/>
  <c r="D26" i="12"/>
  <c r="D25" i="12"/>
  <c r="V10" i="18"/>
  <c r="AK13" i="18"/>
  <c r="AK24" i="12"/>
  <c r="AB10" i="18"/>
  <c r="AK16" i="18"/>
  <c r="AK13" i="12"/>
  <c r="AN10" i="12"/>
  <c r="AN21" i="12"/>
  <c r="AB15" i="12"/>
  <c r="BK26" i="12" l="1"/>
  <c r="BK15" i="12"/>
  <c r="EL15" i="12" s="1"/>
  <c r="BK23" i="12"/>
  <c r="EL23" i="12" s="1"/>
  <c r="AT12" i="2"/>
  <c r="BZ12" i="2" s="1"/>
  <c r="AW10" i="11"/>
  <c r="EQ10" i="11" s="1"/>
  <c r="AK11" i="18"/>
  <c r="G11" i="12"/>
  <c r="M17" i="12"/>
  <c r="AT13" i="2"/>
  <c r="BZ13" i="2" s="1"/>
  <c r="S11" i="12"/>
  <c r="AB10" i="12"/>
  <c r="S17" i="12"/>
  <c r="AK11" i="12"/>
  <c r="S13" i="12"/>
  <c r="J10" i="12"/>
  <c r="AN12" i="12"/>
  <c r="AH11" i="12"/>
  <c r="D11" i="12" l="1"/>
  <c r="CJ14" i="11" l="1"/>
  <c r="CJ19" i="11"/>
  <c r="CJ15" i="11"/>
  <c r="CG14" i="11"/>
  <c r="CG19" i="11"/>
  <c r="CG15" i="11"/>
  <c r="CG13" i="11"/>
  <c r="EJ19" i="12"/>
  <c r="EG19" i="12"/>
  <c r="ED19" i="12"/>
  <c r="EA19" i="12"/>
  <c r="DX19" i="12"/>
  <c r="DU19" i="12"/>
  <c r="DR19" i="12"/>
  <c r="DO19" i="12"/>
  <c r="DL19" i="12"/>
  <c r="DI19" i="12"/>
  <c r="DF19" i="12"/>
  <c r="DC19" i="12"/>
  <c r="CZ19" i="12"/>
  <c r="CW19" i="12"/>
  <c r="CT19" i="12"/>
  <c r="CQ19" i="12"/>
  <c r="CN19" i="12"/>
  <c r="CK19" i="12"/>
  <c r="CH19" i="12"/>
  <c r="CE19" i="12"/>
  <c r="CB19" i="12"/>
  <c r="BY19" i="12"/>
  <c r="BV19" i="12"/>
  <c r="BS19" i="12"/>
  <c r="BP19" i="12"/>
  <c r="BM19" i="12"/>
  <c r="BI19" i="12"/>
  <c r="BF19" i="12"/>
  <c r="BC19" i="12"/>
  <c r="EM21" i="12"/>
  <c r="EM20" i="12"/>
  <c r="BF33" i="6"/>
  <c r="BC33" i="6"/>
  <c r="AW33" i="6"/>
  <c r="CJ11" i="11"/>
  <c r="CG11" i="11"/>
  <c r="CJ13" i="11"/>
  <c r="BK19" i="12" l="1"/>
  <c r="EL19" i="12" s="1"/>
  <c r="CJ16" i="11"/>
  <c r="AZ33" i="6"/>
  <c r="CG16" i="11"/>
  <c r="BX11" i="20" l="1"/>
  <c r="BU11" i="20"/>
  <c r="BR11" i="20"/>
  <c r="BO11" i="20"/>
  <c r="BX18" i="20"/>
  <c r="BU18" i="20"/>
  <c r="BR18" i="20"/>
  <c r="BO18" i="20"/>
  <c r="BO16" i="2"/>
  <c r="BL16" i="2"/>
  <c r="BI16" i="2"/>
  <c r="BF16" i="2"/>
  <c r="BC16" i="2"/>
  <c r="AZ16" i="2"/>
  <c r="AW16" i="2"/>
  <c r="BO18" i="2"/>
  <c r="BL18" i="2"/>
  <c r="BI18" i="2"/>
  <c r="BF18" i="2"/>
  <c r="BC18" i="2"/>
  <c r="AZ18" i="2"/>
  <c r="AT18" i="2"/>
  <c r="AT16" i="2"/>
  <c r="AW18" i="2"/>
  <c r="CF18" i="20" l="1"/>
  <c r="CF11" i="20"/>
  <c r="BZ18" i="2"/>
  <c r="BZ16" i="2"/>
  <c r="BC10" i="2"/>
  <c r="BL10" i="2"/>
  <c r="CG18" i="20"/>
  <c r="CG19" i="20"/>
  <c r="BR12" i="20"/>
  <c r="BU12" i="20"/>
  <c r="BX12" i="20"/>
  <c r="CG20" i="20"/>
  <c r="BU14" i="1"/>
  <c r="BR14" i="1"/>
  <c r="BO14" i="1"/>
  <c r="BL14" i="1"/>
  <c r="BI14" i="1"/>
  <c r="BF14" i="1"/>
  <c r="BC14" i="1"/>
  <c r="AZ14" i="1"/>
  <c r="AW14" i="1"/>
  <c r="AT14" i="1"/>
  <c r="AQ14" i="1"/>
  <c r="BU18" i="1"/>
  <c r="BR18" i="1"/>
  <c r="BO18" i="1"/>
  <c r="BL18" i="1"/>
  <c r="BI18" i="1"/>
  <c r="BF18" i="1"/>
  <c r="BC18" i="1"/>
  <c r="AZ18" i="1"/>
  <c r="AW18" i="1"/>
  <c r="AT18" i="1"/>
  <c r="AQ18" i="1"/>
  <c r="BX19" i="1"/>
  <c r="BX18" i="1"/>
  <c r="BX17" i="1"/>
  <c r="BX16" i="1"/>
  <c r="BU10" i="1"/>
  <c r="BR10" i="1"/>
  <c r="BO10" i="1"/>
  <c r="BL10" i="1"/>
  <c r="BI10" i="1"/>
  <c r="BF10" i="1"/>
  <c r="BC10" i="1"/>
  <c r="AZ10" i="1"/>
  <c r="AW10" i="1"/>
  <c r="AT10" i="1"/>
  <c r="AQ10" i="1"/>
  <c r="BO12" i="20"/>
  <c r="BI10" i="2"/>
  <c r="BO10" i="2"/>
  <c r="BF10" i="2"/>
  <c r="AT10" i="2"/>
  <c r="CF12" i="20" l="1"/>
  <c r="BZ10" i="2"/>
  <c r="BW10" i="1"/>
  <c r="BW18" i="1"/>
  <c r="BW14" i="1"/>
  <c r="EO14" i="11" l="1"/>
  <c r="EL14" i="11"/>
  <c r="EI14" i="11"/>
  <c r="EF14" i="11"/>
  <c r="EC14" i="11"/>
  <c r="DZ14" i="11"/>
  <c r="DW14" i="11"/>
  <c r="DT14" i="11"/>
  <c r="DQ14" i="11"/>
  <c r="DN14" i="11"/>
  <c r="DK14" i="11"/>
  <c r="DH14" i="11"/>
  <c r="DE14" i="11"/>
  <c r="DB14" i="11"/>
  <c r="CY14" i="11"/>
  <c r="CV14" i="11"/>
  <c r="CS14" i="11"/>
  <c r="CP14" i="11"/>
  <c r="CM14" i="11"/>
  <c r="CD14" i="11"/>
  <c r="CA14" i="11"/>
  <c r="BX14" i="11"/>
  <c r="BU14" i="11"/>
  <c r="BR14" i="11"/>
  <c r="BO14" i="11"/>
  <c r="BI14" i="11"/>
  <c r="BF14" i="11"/>
  <c r="BC14" i="11"/>
  <c r="AZ14" i="11"/>
  <c r="AW14" i="11"/>
  <c r="AT14" i="11"/>
  <c r="BL14" i="11"/>
  <c r="AN14" i="11"/>
  <c r="AQ14" i="11"/>
  <c r="EQ14" i="11" l="1"/>
  <c r="CA16" i="11" l="1"/>
  <c r="BX16" i="11"/>
  <c r="BU16" i="11"/>
  <c r="BR16" i="11"/>
  <c r="BO16" i="11"/>
  <c r="BL16" i="11"/>
  <c r="BI16" i="11"/>
  <c r="BF16" i="11"/>
  <c r="BC16" i="11"/>
  <c r="AW16" i="11"/>
  <c r="AT16" i="11"/>
  <c r="AN16" i="11"/>
  <c r="EO13" i="11"/>
  <c r="EL13" i="11"/>
  <c r="EI13" i="11"/>
  <c r="EF13" i="11"/>
  <c r="EC13" i="11"/>
  <c r="DZ13" i="11"/>
  <c r="DW13" i="11"/>
  <c r="DT13" i="11"/>
  <c r="DQ13" i="11"/>
  <c r="DK13" i="11"/>
  <c r="DH13" i="11"/>
  <c r="DB13" i="11"/>
  <c r="CY13" i="11"/>
  <c r="CV13" i="11"/>
  <c r="CD13" i="11"/>
  <c r="CA13" i="11"/>
  <c r="BX13" i="11"/>
  <c r="BU13" i="11"/>
  <c r="BR13" i="11"/>
  <c r="BO13" i="11"/>
  <c r="BI13" i="11"/>
  <c r="BF13" i="11"/>
  <c r="AQ13" i="11"/>
  <c r="ER21" i="11"/>
  <c r="EO15" i="11"/>
  <c r="EL15" i="11"/>
  <c r="EI15" i="11"/>
  <c r="EF15" i="11"/>
  <c r="EC15" i="11"/>
  <c r="DZ15" i="11"/>
  <c r="DW15" i="11"/>
  <c r="DT15" i="11"/>
  <c r="DQ15" i="11"/>
  <c r="DN15" i="11"/>
  <c r="DK15" i="11"/>
  <c r="DH15" i="11"/>
  <c r="DE15" i="11"/>
  <c r="DB15" i="11"/>
  <c r="CY15" i="11"/>
  <c r="CV15" i="11"/>
  <c r="CS15" i="11"/>
  <c r="CP15" i="11"/>
  <c r="CD15" i="11"/>
  <c r="CA15" i="11"/>
  <c r="BX15" i="11"/>
  <c r="BU15" i="11"/>
  <c r="BR15" i="11"/>
  <c r="BO15" i="11"/>
  <c r="BL15" i="11"/>
  <c r="BF15" i="11"/>
  <c r="BC15" i="11"/>
  <c r="AZ15" i="11"/>
  <c r="AW15" i="11"/>
  <c r="AT15" i="11"/>
  <c r="AQ15" i="11"/>
  <c r="ER20" i="11"/>
  <c r="ER19" i="11"/>
  <c r="EO19" i="11"/>
  <c r="EL19" i="11"/>
  <c r="EI19" i="11"/>
  <c r="EF19" i="11"/>
  <c r="EC19" i="11"/>
  <c r="DZ19" i="11"/>
  <c r="DW19" i="11"/>
  <c r="DT19" i="11"/>
  <c r="DQ19" i="11"/>
  <c r="DN19" i="11"/>
  <c r="DK19" i="11"/>
  <c r="DH19" i="11"/>
  <c r="DE19" i="11"/>
  <c r="DB19" i="11"/>
  <c r="CY19" i="11"/>
  <c r="CV19" i="11"/>
  <c r="CS19" i="11"/>
  <c r="CP19" i="11"/>
  <c r="CM19" i="11"/>
  <c r="CD19" i="11"/>
  <c r="CA19" i="11"/>
  <c r="BX19" i="11"/>
  <c r="BU19" i="11"/>
  <c r="BR19" i="11"/>
  <c r="BO19" i="11"/>
  <c r="BL19" i="11"/>
  <c r="BI19" i="11"/>
  <c r="BF19" i="11"/>
  <c r="BC19" i="11"/>
  <c r="AZ19" i="11"/>
  <c r="AW19" i="11"/>
  <c r="AT19" i="11"/>
  <c r="AQ19" i="11"/>
  <c r="ER18" i="11"/>
  <c r="ER17" i="11"/>
  <c r="ER16" i="11"/>
  <c r="DE13" i="11"/>
  <c r="BC13" i="11"/>
  <c r="AZ13" i="11"/>
  <c r="CP13" i="11"/>
  <c r="AT13" i="11"/>
  <c r="CS13" i="11"/>
  <c r="CM13" i="11"/>
  <c r="CM15" i="11"/>
  <c r="AW13" i="11"/>
  <c r="AN19" i="11"/>
  <c r="AN15" i="11"/>
  <c r="AN13" i="11"/>
  <c r="EQ13" i="11" l="1"/>
  <c r="EQ19" i="11"/>
  <c r="BI15" i="11"/>
  <c r="EQ15" i="11" s="1"/>
  <c r="CD16" i="11"/>
  <c r="AQ16" i="11"/>
  <c r="EQ16" i="11" l="1"/>
  <c r="Y12" i="10"/>
  <c r="BO16" i="9"/>
  <c r="BO15" i="9"/>
  <c r="BL18" i="9"/>
  <c r="BI18" i="9"/>
  <c r="BF18" i="9"/>
  <c r="BC18" i="9"/>
  <c r="AZ18" i="9"/>
  <c r="AW18" i="9"/>
  <c r="AT18" i="9"/>
  <c r="BO14" i="9"/>
  <c r="BO13" i="9"/>
  <c r="BL20" i="9"/>
  <c r="BI20" i="9"/>
  <c r="BF20" i="9"/>
  <c r="BC20" i="9"/>
  <c r="AZ20" i="9"/>
  <c r="AW20" i="9"/>
  <c r="AT20" i="9"/>
  <c r="BI15" i="8"/>
  <c r="BI14" i="8"/>
  <c r="BI13" i="8"/>
  <c r="BI12" i="8"/>
  <c r="BF11" i="8"/>
  <c r="BC11" i="8"/>
  <c r="BI11" i="8"/>
  <c r="BI10" i="8"/>
  <c r="BF13" i="8"/>
  <c r="BC13" i="8"/>
  <c r="AZ13" i="8"/>
  <c r="DQ24" i="6"/>
  <c r="BF37" i="6"/>
  <c r="BC37" i="6"/>
  <c r="AZ37" i="6"/>
  <c r="AW37" i="6"/>
  <c r="DQ23" i="6"/>
  <c r="BF30" i="6"/>
  <c r="BC30" i="6"/>
  <c r="AZ30" i="6"/>
  <c r="DQ22" i="6"/>
  <c r="DQ21" i="6"/>
  <c r="DQ20" i="6"/>
  <c r="BC28" i="6"/>
  <c r="AZ28" i="6"/>
  <c r="DQ19" i="6"/>
  <c r="AZ32" i="6"/>
  <c r="DQ18" i="6"/>
  <c r="BC31" i="6"/>
  <c r="AZ31" i="6"/>
  <c r="DQ17" i="6"/>
  <c r="BF35" i="6"/>
  <c r="AZ35" i="6"/>
  <c r="DQ16" i="6"/>
  <c r="BF34" i="6"/>
  <c r="BC34" i="6"/>
  <c r="AZ34" i="6"/>
  <c r="DQ15" i="6"/>
  <c r="AZ15" i="6"/>
  <c r="DQ14" i="6"/>
  <c r="DN10" i="6"/>
  <c r="DK10" i="6"/>
  <c r="DH10" i="6"/>
  <c r="DE10" i="6"/>
  <c r="DB10" i="6"/>
  <c r="CV10" i="6"/>
  <c r="CS10" i="6"/>
  <c r="CP10" i="6"/>
  <c r="CM10" i="6"/>
  <c r="CJ10" i="6"/>
  <c r="CG10" i="6"/>
  <c r="CD10" i="6"/>
  <c r="CA10" i="6"/>
  <c r="BX10" i="6"/>
  <c r="BR10" i="6"/>
  <c r="BO10" i="6"/>
  <c r="BL10" i="6"/>
  <c r="BI10" i="6"/>
  <c r="AZ10" i="6"/>
  <c r="AW10" i="6"/>
  <c r="DQ13" i="6"/>
  <c r="DQ12" i="6"/>
  <c r="DN11" i="6"/>
  <c r="DK11" i="6"/>
  <c r="DH11" i="6"/>
  <c r="DE11" i="6"/>
  <c r="CV11" i="6"/>
  <c r="CS11" i="6"/>
  <c r="CP11" i="6"/>
  <c r="CM11" i="6"/>
  <c r="CJ11" i="6"/>
  <c r="CG11" i="6"/>
  <c r="CD11" i="6"/>
  <c r="BU11" i="6"/>
  <c r="BR11" i="6"/>
  <c r="BO11" i="6"/>
  <c r="BL11" i="6"/>
  <c r="BI11" i="6"/>
  <c r="DQ11" i="6"/>
  <c r="BF36" i="6"/>
  <c r="BC36" i="6"/>
  <c r="AZ36" i="6"/>
  <c r="AW36" i="6"/>
  <c r="BX12" i="1"/>
  <c r="BU19" i="1"/>
  <c r="BR19" i="1"/>
  <c r="BO19" i="1"/>
  <c r="BL19" i="1"/>
  <c r="BI19" i="1"/>
  <c r="BF19" i="1"/>
  <c r="BC19" i="1"/>
  <c r="AZ19" i="1"/>
  <c r="AW19" i="1"/>
  <c r="AT19" i="1"/>
  <c r="AQ19" i="1"/>
  <c r="BX11" i="1"/>
  <c r="BX10" i="1"/>
  <c r="BU16" i="1"/>
  <c r="BR16" i="1"/>
  <c r="BO16" i="1"/>
  <c r="BL16" i="1"/>
  <c r="BI16" i="1"/>
  <c r="BF16" i="1"/>
  <c r="BC16" i="1"/>
  <c r="AZ16" i="1"/>
  <c r="AW16" i="1"/>
  <c r="AT16" i="1"/>
  <c r="AQ16" i="1"/>
  <c r="BX15" i="1"/>
  <c r="BU12" i="1"/>
  <c r="BR12" i="1"/>
  <c r="BO12" i="1"/>
  <c r="BL12" i="1"/>
  <c r="BI12" i="1"/>
  <c r="BF12" i="1"/>
  <c r="BC12" i="1"/>
  <c r="AZ12" i="1"/>
  <c r="AW12" i="1"/>
  <c r="AT12" i="1"/>
  <c r="AQ12" i="1"/>
  <c r="A10" i="18"/>
  <c r="A11" i="18"/>
  <c r="A12" i="18"/>
  <c r="A13" i="18" s="1"/>
  <c r="EI13" i="18"/>
  <c r="ER15" i="11"/>
  <c r="ER14" i="11"/>
  <c r="EO11" i="11"/>
  <c r="EL11" i="11"/>
  <c r="EI11" i="11"/>
  <c r="EF11" i="11"/>
  <c r="EC11" i="11"/>
  <c r="DZ11" i="11"/>
  <c r="DW11" i="11"/>
  <c r="DT11" i="11"/>
  <c r="DQ11" i="11"/>
  <c r="DN11" i="11"/>
  <c r="DK11" i="11"/>
  <c r="DH11" i="11"/>
  <c r="ER13" i="11"/>
  <c r="ER12" i="11"/>
  <c r="ER11" i="11"/>
  <c r="ER10" i="11"/>
  <c r="EO22" i="11"/>
  <c r="EL22" i="11"/>
  <c r="EI22" i="11"/>
  <c r="DZ22" i="11"/>
  <c r="DW22" i="11"/>
  <c r="DT22" i="11"/>
  <c r="DQ22" i="11"/>
  <c r="DN22" i="11"/>
  <c r="DK22" i="11"/>
  <c r="DH22" i="11"/>
  <c r="DE22" i="11"/>
  <c r="CS22" i="11"/>
  <c r="CP22" i="11"/>
  <c r="CM22" i="11"/>
  <c r="CJ22" i="11"/>
  <c r="CG22" i="11"/>
  <c r="CD22" i="11"/>
  <c r="CA22" i="11"/>
  <c r="BX22" i="11"/>
  <c r="BL22" i="11"/>
  <c r="BI22" i="11"/>
  <c r="BF22" i="11"/>
  <c r="BC22" i="11"/>
  <c r="AZ22" i="11"/>
  <c r="AW22" i="11"/>
  <c r="AT22" i="11"/>
  <c r="CA11" i="2"/>
  <c r="CA12" i="2"/>
  <c r="CA13" i="2"/>
  <c r="CA14" i="2"/>
  <c r="CA15" i="2"/>
  <c r="CA16" i="2"/>
  <c r="CA17" i="2"/>
  <c r="CA18" i="2"/>
  <c r="CA19" i="2"/>
  <c r="A10" i="2"/>
  <c r="A11" i="2" s="1"/>
  <c r="BU22" i="11"/>
  <c r="BO22" i="11"/>
  <c r="AN22" i="11"/>
  <c r="BR22" i="11"/>
  <c r="BC32" i="6"/>
  <c r="BF32" i="6"/>
  <c r="BC15" i="6"/>
  <c r="BC35" i="6"/>
  <c r="AZ11" i="8"/>
  <c r="BF15" i="6"/>
  <c r="DB11" i="6"/>
  <c r="EC22" i="11"/>
  <c r="CY10" i="6"/>
  <c r="CV11" i="11"/>
  <c r="BF10" i="6"/>
  <c r="AW11" i="8"/>
  <c r="CS11" i="11"/>
  <c r="EF22" i="11"/>
  <c r="AT13" i="8"/>
  <c r="CY11" i="6"/>
  <c r="BF11" i="6"/>
  <c r="CY22" i="11"/>
  <c r="DE11" i="11"/>
  <c r="AW13" i="8"/>
  <c r="DB11" i="11"/>
  <c r="BC11" i="6"/>
  <c r="BF31" i="6"/>
  <c r="BF28" i="6"/>
  <c r="CV22" i="11"/>
  <c r="DB22" i="11"/>
  <c r="AW31" i="6"/>
  <c r="AW34" i="6"/>
  <c r="AW32" i="6"/>
  <c r="BX11" i="6"/>
  <c r="AZ11" i="6"/>
  <c r="CA11" i="6"/>
  <c r="AW11" i="6"/>
  <c r="BU10" i="6"/>
  <c r="AW28" i="6"/>
  <c r="BH13" i="8" l="1"/>
  <c r="DP11" i="6"/>
  <c r="AW35" i="6"/>
  <c r="DT34" i="6" s="1"/>
  <c r="BC10" i="6"/>
  <c r="AT11" i="8"/>
  <c r="DP10" i="6" l="1"/>
  <c r="BH11" i="8"/>
  <c r="CA11" i="11"/>
  <c r="AW30" i="6"/>
  <c r="CM11" i="11"/>
  <c r="BF11" i="11"/>
  <c r="AZ11" i="11"/>
  <c r="AQ11" i="11"/>
  <c r="BI11" i="11" l="1"/>
  <c r="AQ22" i="11"/>
  <c r="EQ22" i="11" s="1"/>
  <c r="BC11" i="11"/>
  <c r="CD11" i="11" l="1"/>
  <c r="BX11" i="11"/>
  <c r="AW15" i="6"/>
  <c r="BU11" i="11" l="1"/>
  <c r="BR11" i="11"/>
  <c r="CP11" i="11"/>
  <c r="DP15" i="6" l="1"/>
  <c r="BN20" i="9"/>
  <c r="A12" i="2"/>
  <c r="A13" i="2" s="1"/>
  <c r="A14" i="2" s="1"/>
  <c r="CY11" i="11"/>
  <c r="BN18" i="9"/>
  <c r="AT11" i="11"/>
  <c r="AW11" i="11"/>
  <c r="BO11" i="11" l="1"/>
  <c r="AN11" i="11"/>
  <c r="EQ11" i="11" l="1"/>
  <c r="EU22" i="11" s="1"/>
  <c r="BW16" i="1"/>
  <c r="BW19" i="1"/>
  <c r="BW12" i="1"/>
  <c r="EU11" i="11" l="1"/>
  <c r="EU23" i="11"/>
  <c r="EU24" i="11"/>
  <c r="EU18" i="11"/>
  <c r="EU17" i="11"/>
  <c r="EU20" i="11"/>
  <c r="EU12" i="11"/>
  <c r="EU15" i="11"/>
  <c r="EU19" i="11"/>
  <c r="EU13" i="11"/>
  <c r="EU14" i="11"/>
  <c r="EU16" i="11"/>
  <c r="EU21" i="11"/>
  <c r="EU10" i="11"/>
  <c r="DQ10" i="6"/>
  <c r="BI16" i="8" l="1"/>
  <c r="BF12" i="8"/>
  <c r="BC12" i="8"/>
  <c r="AT12" i="8"/>
  <c r="AZ12" i="8"/>
  <c r="AW12" i="8"/>
  <c r="BH12" i="8" l="1"/>
  <c r="BL13" i="8" l="1"/>
  <c r="BL12" i="8"/>
  <c r="BL15" i="8"/>
  <c r="BL11" i="8"/>
  <c r="BL16" i="8"/>
  <c r="BL14" i="8"/>
  <c r="BL10" i="8"/>
  <c r="CG17" i="20"/>
  <c r="CG16" i="20"/>
  <c r="CG15" i="20"/>
  <c r="BR19" i="20"/>
  <c r="BO19" i="20"/>
  <c r="CG14" i="20"/>
  <c r="BR10" i="20"/>
  <c r="CG13" i="20"/>
  <c r="CG12" i="20"/>
  <c r="CG11" i="20"/>
  <c r="CG10" i="20"/>
  <c r="BR14" i="20"/>
  <c r="A10" i="20"/>
  <c r="BU14" i="20"/>
  <c r="BU19" i="20" l="1"/>
  <c r="BO14" i="20" l="1"/>
  <c r="BX19" i="20"/>
  <c r="CF19" i="20" s="1"/>
  <c r="BX14" i="20" l="1"/>
  <c r="CF14" i="20" s="1"/>
  <c r="BU10" i="20"/>
  <c r="BX10" i="20"/>
  <c r="BO10" i="20"/>
  <c r="CF10" i="20" l="1"/>
  <c r="BC11" i="12"/>
  <c r="BF11" i="12"/>
  <c r="BI11" i="12"/>
  <c r="BM11" i="12"/>
  <c r="CJ21" i="20" l="1"/>
  <c r="CJ22" i="20"/>
  <c r="CJ19" i="20"/>
  <c r="CJ10" i="20"/>
  <c r="CJ12" i="20"/>
  <c r="CJ18" i="20"/>
  <c r="CJ14" i="20"/>
  <c r="CJ11" i="20"/>
  <c r="CJ20" i="20"/>
  <c r="CJ17" i="20"/>
  <c r="CJ15" i="20"/>
  <c r="CJ16" i="20"/>
  <c r="CJ13" i="20"/>
  <c r="BK11" i="12"/>
  <c r="BP11" i="12"/>
  <c r="CQ11" i="12"/>
  <c r="DU11" i="12"/>
  <c r="EA11" i="12"/>
  <c r="EG11" i="12"/>
  <c r="EJ11" i="12"/>
  <c r="EM10" i="12"/>
  <c r="EM16" i="19"/>
  <c r="EM15" i="19"/>
  <c r="EM14" i="19"/>
  <c r="EM13" i="19"/>
  <c r="EM12" i="19"/>
  <c r="EM11" i="19"/>
  <c r="EM10" i="19"/>
  <c r="BV11" i="12"/>
  <c r="DO11" i="12"/>
  <c r="CN11" i="12"/>
  <c r="DX11" i="12"/>
  <c r="DF11" i="12"/>
  <c r="CE11" i="12"/>
  <c r="BS11" i="12"/>
  <c r="DC11" i="12"/>
  <c r="DI11" i="12"/>
  <c r="DR11" i="12"/>
  <c r="CW11" i="12"/>
  <c r="CK11" i="12"/>
  <c r="ED11" i="12"/>
  <c r="CH11" i="12"/>
  <c r="CT11" i="12"/>
  <c r="CB11" i="12"/>
  <c r="CZ11" i="12"/>
  <c r="DL11" i="12"/>
  <c r="BY11" i="12"/>
  <c r="EL11" i="12" l="1"/>
  <c r="EF13" i="18"/>
  <c r="EC13" i="18"/>
  <c r="DZ13" i="18"/>
  <c r="DW13" i="18"/>
  <c r="DT13" i="18"/>
  <c r="DQ13" i="18"/>
  <c r="DN13" i="18"/>
  <c r="DK13" i="18"/>
  <c r="DH13" i="18"/>
  <c r="DE13" i="18"/>
  <c r="DB13" i="18"/>
  <c r="CY13" i="18"/>
  <c r="CV13" i="18"/>
  <c r="CS13" i="18"/>
  <c r="CP13" i="18"/>
  <c r="CM13" i="18"/>
  <c r="CJ13" i="18"/>
  <c r="CG13" i="18"/>
  <c r="CD13" i="18"/>
  <c r="CA13" i="18"/>
  <c r="BX13" i="18"/>
  <c r="BU13" i="18"/>
  <c r="BR13" i="18"/>
  <c r="EF10" i="18"/>
  <c r="EC10" i="18"/>
  <c r="DZ10" i="18"/>
  <c r="DW10" i="18"/>
  <c r="DT10" i="18"/>
  <c r="DQ10" i="18"/>
  <c r="DN10" i="18"/>
  <c r="DK10" i="18"/>
  <c r="DH10" i="18"/>
  <c r="DE10" i="18"/>
  <c r="DB10" i="18"/>
  <c r="CY10" i="18"/>
  <c r="CV10" i="18"/>
  <c r="CS10" i="18"/>
  <c r="CP10" i="18"/>
  <c r="CM10" i="18"/>
  <c r="CJ10" i="18"/>
  <c r="CG10" i="18"/>
  <c r="CD10" i="18"/>
  <c r="CA10" i="18"/>
  <c r="BX10" i="18"/>
  <c r="BU10" i="18"/>
  <c r="BR10" i="18"/>
  <c r="EF16" i="18"/>
  <c r="EC16" i="18"/>
  <c r="DZ16" i="18"/>
  <c r="DW16" i="18"/>
  <c r="DT16" i="18"/>
  <c r="DQ16" i="18"/>
  <c r="DN16" i="18"/>
  <c r="DK16" i="18"/>
  <c r="DH16" i="18"/>
  <c r="DE16" i="18"/>
  <c r="DB16" i="18"/>
  <c r="CY16" i="18"/>
  <c r="CV16" i="18"/>
  <c r="CS16" i="18"/>
  <c r="CP16" i="18"/>
  <c r="CM16" i="18"/>
  <c r="CJ16" i="18"/>
  <c r="CG16" i="18"/>
  <c r="CD16" i="18"/>
  <c r="CA16" i="18"/>
  <c r="BX16" i="18"/>
  <c r="BU16" i="18"/>
  <c r="BR16" i="18"/>
  <c r="EI16" i="18"/>
  <c r="EC11" i="18"/>
  <c r="DW11" i="18"/>
  <c r="DE11" i="18"/>
  <c r="DB11" i="18"/>
  <c r="CY11" i="18"/>
  <c r="CV11" i="18"/>
  <c r="CS11" i="18"/>
  <c r="CP11" i="18"/>
  <c r="CM11" i="18"/>
  <c r="CJ11" i="18"/>
  <c r="CG11" i="18"/>
  <c r="CD11" i="18"/>
  <c r="CA11" i="18"/>
  <c r="BX11" i="18"/>
  <c r="BU11" i="18"/>
  <c r="BR11" i="18"/>
  <c r="EI15" i="18"/>
  <c r="EI14" i="18"/>
  <c r="EC14" i="18"/>
  <c r="DW14" i="18"/>
  <c r="DT14" i="18"/>
  <c r="DQ14" i="18"/>
  <c r="DE14" i="18"/>
  <c r="DB14" i="18"/>
  <c r="CY14" i="18"/>
  <c r="CV14" i="18"/>
  <c r="CS14" i="18"/>
  <c r="CP14" i="18"/>
  <c r="CM14" i="18"/>
  <c r="CD14" i="18"/>
  <c r="BR14" i="18"/>
  <c r="EI12" i="18"/>
  <c r="EF15" i="18"/>
  <c r="EC15" i="18"/>
  <c r="DZ15" i="18"/>
  <c r="DW15" i="18"/>
  <c r="DT15" i="18"/>
  <c r="DQ15" i="18"/>
  <c r="DE15" i="18"/>
  <c r="DB15" i="18"/>
  <c r="CY15" i="18"/>
  <c r="CV15" i="18"/>
  <c r="CS15" i="18"/>
  <c r="CP15" i="18"/>
  <c r="CA15" i="18"/>
  <c r="BX15" i="18"/>
  <c r="BU15" i="18"/>
  <c r="BR15" i="18"/>
  <c r="EI11" i="18"/>
  <c r="EI10" i="18"/>
  <c r="CG14" i="18"/>
  <c r="CA14" i="18"/>
  <c r="BX14" i="18"/>
  <c r="BU14" i="18"/>
  <c r="CJ15" i="18"/>
  <c r="CG15" i="18"/>
  <c r="CD15" i="18"/>
  <c r="CM15" i="18"/>
  <c r="CJ14" i="18"/>
  <c r="DK14" i="18"/>
  <c r="DN11" i="18"/>
  <c r="DH11" i="18"/>
  <c r="DH14" i="18"/>
  <c r="DN15" i="18"/>
  <c r="DK15" i="18"/>
  <c r="EF11" i="18"/>
  <c r="DH15" i="18"/>
  <c r="DZ14" i="18"/>
  <c r="EF14" i="18"/>
  <c r="DK11" i="18"/>
  <c r="DT11" i="18"/>
  <c r="DQ11" i="18"/>
  <c r="DZ11" i="18"/>
  <c r="DN14" i="18"/>
  <c r="EH16" i="18" l="1"/>
  <c r="EH13" i="18"/>
  <c r="EH15" i="18"/>
  <c r="EH14" i="18"/>
  <c r="EH11" i="18"/>
  <c r="EH10" i="18"/>
  <c r="EL17" i="18" l="1"/>
  <c r="EL16" i="18"/>
  <c r="EL12" i="18"/>
  <c r="EL15" i="18"/>
  <c r="EL14" i="18"/>
  <c r="EL13" i="18"/>
  <c r="EL11" i="18"/>
  <c r="EL10" i="18"/>
  <c r="EP11" i="19"/>
  <c r="EP13" i="19"/>
  <c r="EP14" i="19"/>
  <c r="EP16" i="19"/>
  <c r="EP10" i="19"/>
  <c r="EP15" i="19"/>
  <c r="EP12" i="19"/>
  <c r="BV21" i="12" l="1"/>
  <c r="EC10" i="16" l="1"/>
  <c r="DZ10" i="16"/>
  <c r="DW10" i="16"/>
  <c r="DT10" i="16"/>
  <c r="DQ10" i="16"/>
  <c r="DN10" i="16"/>
  <c r="DK10" i="16"/>
  <c r="DH10" i="16"/>
  <c r="DE10" i="16"/>
  <c r="DB10" i="16"/>
  <c r="CY10" i="16"/>
  <c r="CV10" i="16"/>
  <c r="CS10" i="16"/>
  <c r="CJ10" i="16"/>
  <c r="CG10" i="16"/>
  <c r="CD10" i="16"/>
  <c r="CA10" i="16"/>
  <c r="BX10" i="16"/>
  <c r="BU10" i="16"/>
  <c r="BR10" i="16"/>
  <c r="BO10" i="16"/>
  <c r="BL10" i="16"/>
  <c r="BI10" i="16"/>
  <c r="BF10" i="16"/>
  <c r="BC10" i="16"/>
  <c r="AZ10" i="16"/>
  <c r="AT10" i="16"/>
  <c r="AT23" i="16"/>
  <c r="AT25" i="16"/>
  <c r="CM10" i="16" l="1"/>
  <c r="CP10" i="16"/>
  <c r="EE10" i="16" l="1"/>
  <c r="BR14" i="16" l="1"/>
  <c r="BO14" i="16"/>
  <c r="BL14" i="16"/>
  <c r="BI14" i="16"/>
  <c r="BF14" i="16"/>
  <c r="BF16" i="16"/>
  <c r="BF15" i="16"/>
  <c r="BC14" i="16"/>
  <c r="BC16" i="16"/>
  <c r="BC15" i="16"/>
  <c r="AZ14" i="16"/>
  <c r="AZ16" i="16"/>
  <c r="AZ15" i="16"/>
  <c r="AT24" i="16"/>
  <c r="AT22" i="16"/>
  <c r="AT27" i="16"/>
  <c r="BL15" i="9"/>
  <c r="AT14" i="16"/>
  <c r="AT15" i="16"/>
  <c r="AT20" i="16"/>
  <c r="AT16" i="16"/>
  <c r="P11" i="10" l="1"/>
  <c r="P10" i="10"/>
  <c r="BL19" i="2" l="1"/>
  <c r="BL15" i="2"/>
  <c r="BL14" i="2"/>
  <c r="EE16" i="16"/>
  <c r="BR13" i="1"/>
  <c r="BR15" i="1"/>
  <c r="DR25" i="12" l="1"/>
  <c r="DR24" i="12"/>
  <c r="DO25" i="12"/>
  <c r="DO24" i="12"/>
  <c r="DL25" i="12"/>
  <c r="DL13" i="12"/>
  <c r="DL24" i="12"/>
  <c r="DI25" i="12"/>
  <c r="DI13" i="12"/>
  <c r="DI24" i="12"/>
  <c r="DF25" i="12"/>
  <c r="DF13" i="12"/>
  <c r="DF24" i="12"/>
  <c r="DC17" i="12"/>
  <c r="DC25" i="12"/>
  <c r="DC13" i="12"/>
  <c r="DC10" i="12"/>
  <c r="DC24" i="12"/>
  <c r="DC12" i="12"/>
  <c r="CZ17" i="12"/>
  <c r="CZ25" i="12"/>
  <c r="CZ13" i="12"/>
  <c r="CZ10" i="12"/>
  <c r="CZ24" i="12"/>
  <c r="CZ12" i="12"/>
  <c r="DI17" i="12"/>
  <c r="DL21" i="12"/>
  <c r="CZ21" i="12"/>
  <c r="DO17" i="12"/>
  <c r="DI10" i="12"/>
  <c r="DF21" i="12"/>
  <c r="DF10" i="12"/>
  <c r="DR12" i="12"/>
  <c r="DI21" i="12"/>
  <c r="DO10" i="12"/>
  <c r="DO12" i="12"/>
  <c r="DF12" i="12"/>
  <c r="DR17" i="12"/>
  <c r="DR21" i="12"/>
  <c r="DO21" i="12"/>
  <c r="DR10" i="12"/>
  <c r="DL17" i="12"/>
  <c r="DL12" i="12"/>
  <c r="DL10" i="12"/>
  <c r="DO13" i="12"/>
  <c r="DI12" i="12"/>
  <c r="DC21" i="12" l="1"/>
  <c r="DF17" i="12"/>
  <c r="DR13" i="12"/>
  <c r="EJ17" i="12" l="1"/>
  <c r="EJ25" i="12"/>
  <c r="EJ21" i="12"/>
  <c r="EJ13" i="12"/>
  <c r="EJ24" i="12"/>
  <c r="EJ12" i="12"/>
  <c r="ED17" i="12"/>
  <c r="ED25" i="12"/>
  <c r="ED13" i="12"/>
  <c r="ED24" i="12"/>
  <c r="ED12" i="12"/>
  <c r="EG17" i="12"/>
  <c r="EG25" i="12"/>
  <c r="EG21" i="12"/>
  <c r="EG13" i="12"/>
  <c r="EG24" i="12"/>
  <c r="EG12" i="12"/>
  <c r="EA25" i="12"/>
  <c r="EA13" i="12"/>
  <c r="EA24" i="12"/>
  <c r="DX25" i="12"/>
  <c r="DX13" i="12"/>
  <c r="DX24" i="12"/>
  <c r="DU25" i="12"/>
  <c r="DU13" i="12"/>
  <c r="DU24" i="12"/>
  <c r="CQ25" i="12"/>
  <c r="CQ17" i="12"/>
  <c r="CQ13" i="12"/>
  <c r="CQ24" i="12"/>
  <c r="CQ10" i="12"/>
  <c r="CQ12" i="12"/>
  <c r="CT25" i="12"/>
  <c r="CT17" i="12"/>
  <c r="CT13" i="12"/>
  <c r="CT24" i="12"/>
  <c r="CT10" i="12"/>
  <c r="CT12" i="12"/>
  <c r="CW25" i="12"/>
  <c r="CW17" i="12"/>
  <c r="CW13" i="12"/>
  <c r="CW24" i="12"/>
  <c r="CW10" i="12"/>
  <c r="CW12" i="12"/>
  <c r="ED21" i="12"/>
  <c r="EA10" i="12" l="1"/>
  <c r="DX12" i="12"/>
  <c r="DU21" i="12"/>
  <c r="EJ10" i="12"/>
  <c r="DX10" i="12"/>
  <c r="DU17" i="12"/>
  <c r="EA21" i="12"/>
  <c r="DX17" i="12" l="1"/>
  <c r="EA17" i="12"/>
  <c r="EG10" i="12"/>
  <c r="CT21" i="12"/>
  <c r="DU12" i="12"/>
  <c r="DX21" i="12" l="1"/>
  <c r="ED10" i="12"/>
  <c r="EA12" i="12"/>
  <c r="CW21" i="12"/>
  <c r="DU10" i="12"/>
  <c r="CQ21" i="12"/>
  <c r="CN25" i="12" l="1"/>
  <c r="CN17" i="12"/>
  <c r="CN13" i="12"/>
  <c r="CN24" i="12"/>
  <c r="CN10" i="12"/>
  <c r="CN12" i="12"/>
  <c r="BI13" i="1" l="1"/>
  <c r="BF13" i="1"/>
  <c r="AZ13" i="1"/>
  <c r="AZ19" i="2"/>
  <c r="AW19" i="2"/>
  <c r="AW13" i="1"/>
  <c r="AW15" i="1"/>
  <c r="AZ15" i="1"/>
  <c r="BI15" i="1"/>
  <c r="BF15" i="1"/>
  <c r="CN21" i="12"/>
  <c r="AW15" i="2"/>
  <c r="AZ14" i="2"/>
  <c r="AZ15" i="2"/>
  <c r="AW14" i="2"/>
  <c r="AW17" i="6" l="1"/>
  <c r="BF17" i="6" l="1"/>
  <c r="EF10" i="16" l="1"/>
  <c r="EE14" i="16"/>
  <c r="EE15" i="16"/>
  <c r="AZ15" i="9"/>
  <c r="BF15" i="9"/>
  <c r="BC15" i="9"/>
  <c r="BI15" i="9"/>
  <c r="EI16" i="16" l="1"/>
  <c r="EI15" i="16"/>
  <c r="EI24" i="16"/>
  <c r="EI22" i="16"/>
  <c r="EI19" i="16"/>
  <c r="EI30" i="16"/>
  <c r="EI29" i="16"/>
  <c r="EI28" i="16"/>
  <c r="EI13" i="16"/>
  <c r="EI17" i="16"/>
  <c r="EI11" i="16"/>
  <c r="EI12" i="16"/>
  <c r="EI18" i="16"/>
  <c r="EI14" i="16"/>
  <c r="EI10" i="16"/>
  <c r="BM25" i="12" l="1"/>
  <c r="BM24" i="12"/>
  <c r="BP25" i="12"/>
  <c r="BP24" i="12"/>
  <c r="BS24" i="12"/>
  <c r="BF13" i="12"/>
  <c r="CH12" i="12"/>
  <c r="CK12" i="12"/>
  <c r="BF25" i="12"/>
  <c r="BF12" i="12"/>
  <c r="BF24" i="12"/>
  <c r="BF21" i="12"/>
  <c r="AT15" i="9"/>
  <c r="AW15" i="9"/>
  <c r="BN15" i="9" l="1"/>
  <c r="BR22" i="9" s="1"/>
  <c r="BP21" i="12"/>
  <c r="BF17" i="12"/>
  <c r="BM10" i="12"/>
  <c r="BM21" i="12"/>
  <c r="BS13" i="12"/>
  <c r="BF10" i="12"/>
  <c r="CB17" i="12"/>
  <c r="BI17" i="12"/>
  <c r="BS17" i="12"/>
  <c r="BS10" i="12"/>
  <c r="BP10" i="12"/>
  <c r="BS21" i="12"/>
  <c r="BP12" i="12"/>
  <c r="BM17" i="12"/>
  <c r="BM13" i="12"/>
  <c r="BS12" i="12"/>
  <c r="BS25" i="12"/>
  <c r="BP17" i="12"/>
  <c r="BP13" i="12"/>
  <c r="BM12" i="12"/>
  <c r="BR20" i="9" l="1"/>
  <c r="BR21" i="9"/>
  <c r="EF22" i="16"/>
  <c r="AT26" i="16"/>
  <c r="BO15" i="1" l="1"/>
  <c r="BI19" i="2"/>
  <c r="BI15" i="2"/>
  <c r="BF15" i="2"/>
  <c r="Y10" i="10"/>
  <c r="A11" i="10"/>
  <c r="A12" i="10" s="1"/>
  <c r="Y11" i="10"/>
  <c r="BO10" i="9"/>
  <c r="BO11" i="9"/>
  <c r="BO12" i="9"/>
  <c r="A10" i="7"/>
  <c r="AZ17" i="6"/>
  <c r="DP17" i="6" s="1"/>
  <c r="DT37" i="6" s="1"/>
  <c r="EF11" i="16"/>
  <c r="EF12" i="16"/>
  <c r="EF13" i="16"/>
  <c r="EF14" i="16"/>
  <c r="EF15" i="16"/>
  <c r="EF16" i="16"/>
  <c r="EF17" i="16"/>
  <c r="EF18" i="16"/>
  <c r="EF19" i="16"/>
  <c r="EF20" i="16"/>
  <c r="EF21" i="16"/>
  <c r="AQ15" i="1"/>
  <c r="AT15" i="1"/>
  <c r="BX13" i="1"/>
  <c r="BX14" i="1"/>
  <c r="BC13" i="1"/>
  <c r="CA10" i="2"/>
  <c r="BC14" i="2"/>
  <c r="AT19" i="2"/>
  <c r="BC25" i="12"/>
  <c r="EM11" i="12"/>
  <c r="EM12" i="12"/>
  <c r="EM13" i="12"/>
  <c r="EM14" i="12"/>
  <c r="EM15" i="12"/>
  <c r="CE12" i="12"/>
  <c r="EM16" i="12"/>
  <c r="EM17" i="12"/>
  <c r="EM18" i="12"/>
  <c r="BI24" i="12"/>
  <c r="BV24" i="12"/>
  <c r="BY24" i="12"/>
  <c r="CE24" i="12"/>
  <c r="CH24" i="12"/>
  <c r="CK24" i="12"/>
  <c r="EM19" i="12"/>
  <c r="BC13" i="12"/>
  <c r="CE13" i="12"/>
  <c r="CH13" i="12"/>
  <c r="CK13" i="12"/>
  <c r="BC21" i="12"/>
  <c r="BI21" i="12"/>
  <c r="CE10" i="12"/>
  <c r="CH10" i="12"/>
  <c r="CK10" i="12"/>
  <c r="CE25" i="12"/>
  <c r="BV25" i="12"/>
  <c r="BC24" i="12"/>
  <c r="BC12" i="12"/>
  <c r="CK25" i="12"/>
  <c r="BO13" i="1"/>
  <c r="BC15" i="2"/>
  <c r="BI12" i="12"/>
  <c r="BI25" i="12"/>
  <c r="CH25" i="12"/>
  <c r="BI13" i="12"/>
  <c r="BY25" i="12"/>
  <c r="BF19" i="2"/>
  <c r="M10" i="10"/>
  <c r="DT10" i="6" l="1"/>
  <c r="DT17" i="6"/>
  <c r="DT15" i="6"/>
  <c r="DT23" i="6"/>
  <c r="DT32" i="6"/>
  <c r="DT31" i="6"/>
  <c r="DT18" i="6"/>
  <c r="DT24" i="6"/>
  <c r="DT20" i="6"/>
  <c r="DT13" i="6"/>
  <c r="DT14" i="6"/>
  <c r="DT21" i="6"/>
  <c r="DT12" i="6"/>
  <c r="DT35" i="6"/>
  <c r="DT22" i="6"/>
  <c r="DT33" i="6"/>
  <c r="DT16" i="6"/>
  <c r="DT30" i="6"/>
  <c r="DT19" i="6"/>
  <c r="DT27" i="6"/>
  <c r="DT26" i="6"/>
  <c r="DT36" i="6"/>
  <c r="DT11" i="6"/>
  <c r="DT28" i="6"/>
  <c r="DT25" i="6"/>
  <c r="DT29" i="6"/>
  <c r="X10" i="10"/>
  <c r="BK24" i="12"/>
  <c r="BK25" i="12"/>
  <c r="BK12" i="12"/>
  <c r="BK21" i="12"/>
  <c r="BK13" i="12"/>
  <c r="AT15" i="2"/>
  <c r="BI14" i="2"/>
  <c r="BV17" i="12" l="1"/>
  <c r="BV10" i="12"/>
  <c r="BV13" i="12" l="1"/>
  <c r="BV12" i="12"/>
  <c r="AQ13" i="1" l="1"/>
  <c r="AT13" i="1"/>
  <c r="BL15" i="1"/>
  <c r="BU15" i="1"/>
  <c r="BO19" i="2" l="1"/>
  <c r="BC15" i="1" l="1"/>
  <c r="BL13" i="1"/>
  <c r="BU13" i="1"/>
  <c r="BC19" i="2"/>
  <c r="BZ19" i="2" l="1"/>
  <c r="BW13" i="1"/>
  <c r="BO14" i="2"/>
  <c r="BF14" i="2"/>
  <c r="BO15" i="2"/>
  <c r="BZ15" i="2" s="1"/>
  <c r="BZ14" i="2" l="1"/>
  <c r="CD21" i="2" s="1"/>
  <c r="CK21" i="12"/>
  <c r="BC17" i="12"/>
  <c r="BK17" i="12" s="1"/>
  <c r="BY10" i="12"/>
  <c r="BI10" i="12"/>
  <c r="CD20" i="2" l="1"/>
  <c r="CD12" i="2"/>
  <c r="CD15" i="2"/>
  <c r="CD13" i="2"/>
  <c r="CD16" i="2"/>
  <c r="CD17" i="2"/>
  <c r="CD10" i="2"/>
  <c r="CD19" i="2"/>
  <c r="CD14" i="2"/>
  <c r="CD11" i="2"/>
  <c r="CD18" i="2"/>
  <c r="BC10" i="12"/>
  <c r="BK10" i="12" s="1"/>
  <c r="CB21" i="12"/>
  <c r="BY21" i="12"/>
  <c r="CE17" i="12"/>
  <c r="CB24" i="12"/>
  <c r="EL24" i="12" s="1"/>
  <c r="CB12" i="12"/>
  <c r="CH21" i="12" l="1"/>
  <c r="M11" i="10"/>
  <c r="X11" i="10" l="1"/>
  <c r="CB25" i="12"/>
  <c r="EL25" i="12" s="1"/>
  <c r="CB10" i="12"/>
  <c r="EL10" i="12" s="1"/>
  <c r="CH17" i="12" l="1"/>
  <c r="BR19" i="9" l="1"/>
  <c r="BR10" i="9"/>
  <c r="BR15" i="9"/>
  <c r="BR14" i="9"/>
  <c r="BR12" i="9"/>
  <c r="BR18" i="9"/>
  <c r="BR11" i="9"/>
  <c r="BR16" i="9"/>
  <c r="BR13" i="9"/>
  <c r="BR17" i="9"/>
  <c r="CE21" i="12"/>
  <c r="EL21" i="12" s="1"/>
  <c r="CB13" i="12"/>
  <c r="BY13" i="12"/>
  <c r="EL13" i="12" l="1"/>
  <c r="BY12" i="12"/>
  <c r="EL12" i="12" s="1"/>
  <c r="BY17" i="12"/>
  <c r="CK17" i="12"/>
  <c r="EL17" i="12" l="1"/>
  <c r="EP22" i="12" s="1"/>
  <c r="BW15" i="1"/>
  <c r="CA20" i="1" s="1"/>
  <c r="EP26" i="12" l="1"/>
  <c r="EP25" i="12"/>
  <c r="EP24" i="12"/>
  <c r="EP23" i="12"/>
  <c r="EP10" i="12"/>
  <c r="CA10" i="1"/>
  <c r="CA17" i="1"/>
  <c r="CA16" i="1"/>
  <c r="CA11" i="1"/>
  <c r="CA19" i="1"/>
  <c r="CA12" i="1"/>
  <c r="CA14" i="1"/>
  <c r="CA15" i="1"/>
  <c r="CA13" i="1"/>
  <c r="CA18" i="1"/>
  <c r="AB10" i="10"/>
  <c r="AB12" i="10"/>
  <c r="AB11" i="10"/>
  <c r="A10" i="5"/>
  <c r="A11" i="5" s="1"/>
  <c r="A12" i="5" s="1"/>
  <c r="A13" i="5" s="1"/>
  <c r="A14" i="5" s="1"/>
  <c r="A15" i="5" s="1"/>
  <c r="EP18" i="12" l="1"/>
  <c r="EP20" i="12"/>
  <c r="EP11" i="12"/>
  <c r="EP21" i="12"/>
  <c r="EP19" i="12"/>
  <c r="EP12" i="12"/>
  <c r="EP17" i="12"/>
  <c r="EP13" i="12"/>
  <c r="EP14" i="12"/>
  <c r="EP16" i="12"/>
  <c r="EP15" i="12"/>
  <c r="A11" i="8"/>
  <c r="A12" i="8" l="1"/>
  <c r="A13" i="8" s="1"/>
  <c r="A14" i="8" s="1"/>
  <c r="A15" i="8" s="1"/>
  <c r="A16" i="8" s="1"/>
  <c r="A10" i="6"/>
  <c r="A11" i="6" s="1"/>
  <c r="A11" i="7"/>
  <c r="A12" i="7"/>
  <c r="A13" i="7"/>
  <c r="A14" i="7" s="1"/>
  <c r="A15" i="7" s="1"/>
  <c r="A16" i="7" s="1"/>
  <c r="A17" i="7" s="1"/>
  <c r="A18" i="7" s="1"/>
  <c r="A19" i="7" s="1"/>
  <c r="A20" i="7" s="1"/>
  <c r="A14" i="18"/>
  <c r="A15" i="18" s="1"/>
  <c r="A16" i="18" s="1"/>
  <c r="A11" i="20"/>
  <c r="A12" i="20"/>
  <c r="A13" i="20"/>
  <c r="A14" i="20"/>
  <c r="A15" i="20" s="1"/>
  <c r="A16" i="20" s="1"/>
  <c r="A17" i="20" s="1"/>
  <c r="A18" i="20" s="1"/>
  <c r="A19" i="20" s="1"/>
  <c r="A20" i="20" s="1"/>
  <c r="A11" i="19"/>
  <c r="A12" i="19" s="1"/>
  <c r="A10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15" i="2"/>
  <c r="A16" i="2" s="1"/>
  <c r="A17" i="2" s="1"/>
  <c r="A18" i="2" s="1"/>
  <c r="A19" i="2" s="1"/>
  <c r="A20" i="2" s="1"/>
  <c r="A21" i="2" s="1"/>
  <c r="A12" i="6"/>
  <c r="A13" i="6" s="1"/>
  <c r="A14" i="6" s="1"/>
  <c r="A15" i="6" s="1"/>
  <c r="A16" i="6" s="1"/>
  <c r="A17" i="6" s="1"/>
  <c r="A18" i="6" s="1"/>
  <c r="A19" i="6" s="1"/>
  <c r="A20" i="6" s="1"/>
  <c r="A13" i="19"/>
  <c r="A14" i="19" s="1"/>
  <c r="A15" i="19" s="1"/>
  <c r="A16" i="19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</calcChain>
</file>

<file path=xl/sharedStrings.xml><?xml version="1.0" encoding="utf-8"?>
<sst xmlns="http://schemas.openxmlformats.org/spreadsheetml/2006/main" count="2972" uniqueCount="173">
  <si>
    <t>Коэффициент</t>
  </si>
  <si>
    <t>Всего пар</t>
  </si>
  <si>
    <t>место</t>
  </si>
  <si>
    <t>очки</t>
  </si>
  <si>
    <t>Наименование турнира, дата</t>
  </si>
  <si>
    <t>Количество туров</t>
  </si>
  <si>
    <t>бонус</t>
  </si>
  <si>
    <t>Сумма очков</t>
  </si>
  <si>
    <t>Спортсмены</t>
  </si>
  <si>
    <t>Место</t>
  </si>
  <si>
    <t>Промежуточные результаты</t>
  </si>
  <si>
    <t>Корчагин Евгений - Гаврилюк Елизавета</t>
  </si>
  <si>
    <t>08.12.2018 - 09.12.2018 Кубок Спартака</t>
  </si>
  <si>
    <t>Зеленовский Иван - Долгова Полина</t>
  </si>
  <si>
    <t>Зелов Денис - Лупырь Мария</t>
  </si>
  <si>
    <t>Дудников Евгений - Рыжова Надежда</t>
  </si>
  <si>
    <t>Фролов Иван - Нуртазина Риза</t>
  </si>
  <si>
    <t>Гришин Герман - Базаева Валерия</t>
  </si>
  <si>
    <t>Малахов Артём - Бельмесова Ольга</t>
  </si>
  <si>
    <t>Ташимов Дамир - Аликова Эллина</t>
  </si>
  <si>
    <t>Савченко Александр - Новокшонова Полина</t>
  </si>
  <si>
    <t>Бирюков Егор - Благова Маргарита</t>
  </si>
  <si>
    <t>Суходольский Ярослав - Кузьменко София</t>
  </si>
  <si>
    <t>Корнеев Данила - Мох Кристина</t>
  </si>
  <si>
    <t>Вдовицкий Данил - Шарапова Елизавета</t>
  </si>
  <si>
    <t>Маликов Гордей - Маликова Милана</t>
  </si>
  <si>
    <t>Чиянов Сергей - Сивирина Златаслава</t>
  </si>
  <si>
    <t>Кулькин Никита - Чернова Дарья</t>
  </si>
  <si>
    <t>Алещенко Матвей - Беляева Василиса</t>
  </si>
  <si>
    <t>Пирогов Михаил - Казакова София</t>
  </si>
  <si>
    <t>Осетров Матвей - Гракович Вика</t>
  </si>
  <si>
    <t>Киля Владислав - Виркунен Елизавета</t>
  </si>
  <si>
    <t>Занилов Кирилл - Лобачева Анастасия</t>
  </si>
  <si>
    <t>Севостьянов Илья - Шипицына Анастасия</t>
  </si>
  <si>
    <t>Громов Максим - Бачурина Татьяна</t>
  </si>
  <si>
    <t>Ромазанов Тимур - Ромазанова Алина</t>
  </si>
  <si>
    <t>Елфимов Кирилл - Вульф Ирина</t>
  </si>
  <si>
    <t>Моисеев Станислав - Шельманова Полина</t>
  </si>
  <si>
    <t>Мотовилов Савелий - Гуменюк Нелли</t>
  </si>
  <si>
    <t>Беленко Родион - Катаман Елизавета</t>
  </si>
  <si>
    <t>Кучерявый Александр - Лукьянчикова Вероника</t>
  </si>
  <si>
    <t>Иванов Егор - Карпушина Софья</t>
  </si>
  <si>
    <t>Черенков Илья - Зачес Милана</t>
  </si>
  <si>
    <t>Чебыкин Артем - Хабонен Анастасия</t>
  </si>
  <si>
    <t>Ковалев Александр - Конюхова Евгения</t>
  </si>
  <si>
    <t>27.03-05.04.2025
Первенство России</t>
  </si>
  <si>
    <t>19-20.04.2025
г. Новый Уренгой
ВС</t>
  </si>
  <si>
    <t>24-27.04.2025
г. Санкт- Петербург
ВС</t>
  </si>
  <si>
    <t>11-19.06.2025
В ритмах лета, г. Москва
ВС</t>
  </si>
  <si>
    <t>16-21.09.2025
Екатеринбург
ВС</t>
  </si>
  <si>
    <t>26-28.09.2025
Якутск
ВС</t>
  </si>
  <si>
    <t>16-26.10.2025
RODC</t>
  </si>
  <si>
    <t>13-16.11.2025
Новосибирск
ВС</t>
  </si>
  <si>
    <t>18-21.12.2025
Люберцы
 ВС</t>
  </si>
  <si>
    <t>31.01-02.02.2025
Первенство СФО</t>
  </si>
  <si>
    <t>19.01.2025
Первенство ОО</t>
  </si>
  <si>
    <t>24-25.05.2025
КУБОК ОО
ДОССРФ</t>
  </si>
  <si>
    <t>01-02.11.2025
Первенство Омска</t>
  </si>
  <si>
    <t>27.03-05.04.2025
Чемпионат России</t>
  </si>
  <si>
    <t>11-19.06.2025
В ритмах лета, г. Москва
Кубок России</t>
  </si>
  <si>
    <t>11-19.06.2025
В ритмах лета, г. Москва
МС</t>
  </si>
  <si>
    <t>Никулин Александр - Чуриканова Елизавета</t>
  </si>
  <si>
    <t>Мяло Артем - Статник Полина</t>
  </si>
  <si>
    <t>Слободчиков Марк - Клюкина Дарья</t>
  </si>
  <si>
    <t>Алещенко Максим - Савосюк Екатерина</t>
  </si>
  <si>
    <t>Кузнецов Михаил - Журавлева Ксения</t>
  </si>
  <si>
    <t>Елманов Александр - Александрова Александра</t>
  </si>
  <si>
    <t>Лахтик Александр - Томских Варвара</t>
  </si>
  <si>
    <t>Мох Елисей - Захарова Марианна (Распалась!)</t>
  </si>
  <si>
    <t xml:space="preserve"> Лало Евгений - Лало Анна</t>
  </si>
  <si>
    <t>Падерин Артем - Главинская Милана</t>
  </si>
  <si>
    <t>Лало Евгений - Лало Анна</t>
  </si>
  <si>
    <t xml:space="preserve">Бахтов Денис - Дорофеева Софья </t>
  </si>
  <si>
    <t xml:space="preserve">Ильюшенко Иван - Головачева Вера </t>
  </si>
  <si>
    <t>Волков Павел - Као Чанг Хоанг Минь</t>
  </si>
  <si>
    <t>Гриценко Дмитрий - Григоренко Арина</t>
  </si>
  <si>
    <t xml:space="preserve">Тихоненко Ярослав - Марьенко Арина </t>
  </si>
  <si>
    <t>Жолудев Михаил - Симоненко Александра (РАСПАЛАСЬ!)</t>
  </si>
  <si>
    <t xml:space="preserve"> Сидоров Илья - Новикова Ольга (РАСПАЛАСЬ!)</t>
  </si>
  <si>
    <t>Карпов Дмитрий  - Вдовицкая Кира (РАСПАЛАСЬ!)</t>
  </si>
  <si>
    <t>Ефремов Игорь - Рудольф Алина</t>
  </si>
  <si>
    <t xml:space="preserve">Тарасов Владислав - Карлей Каролина </t>
  </si>
  <si>
    <t>Прутцев Георгий - Черенкова Вилена</t>
  </si>
  <si>
    <t>Тихонов Роман - Семкина Софья</t>
  </si>
  <si>
    <t xml:space="preserve"> Нуртазин Амир - Терентьева Виктория</t>
  </si>
  <si>
    <t xml:space="preserve"> Лемпа Даниил - Втюрина Елизавета (РАСПАЛАСЬ!)</t>
  </si>
  <si>
    <t>Пашкин Артем - Жорник Полина (РАСПАЛАСЬ!)</t>
  </si>
  <si>
    <t>Шипунов Алексей - Саламаха Дарья (РАСПАЛАСЬ!)</t>
  </si>
  <si>
    <t>Карпов Дмитрий - Вдовицкая Кира (РАСПАЛАСЬ!)</t>
  </si>
  <si>
    <t>Рудевский Степан - Пискарёва Мария (РАСПАЛАСЬ!)</t>
  </si>
  <si>
    <t>01-02.03.2025
Открытый кубок Дана-Дэнс
R</t>
  </si>
  <si>
    <t>Казанцев Тимофей - Сумина София</t>
  </si>
  <si>
    <t>Поварнин Евгений - Журавлева Ксения</t>
  </si>
  <si>
    <t>Авдюков Михаил - Смычкова Софья</t>
  </si>
  <si>
    <t xml:space="preserve"> Сидоров Роман - Сагиева Мадина</t>
  </si>
  <si>
    <t>Клепиков Степан - Мордуева София</t>
  </si>
  <si>
    <t>Сидоров Роман - Сагиева Мадина</t>
  </si>
  <si>
    <t>Поздняк Александр - Жаманова Арна</t>
  </si>
  <si>
    <t>Брант Марк - Самкова Евгения</t>
  </si>
  <si>
    <t>Сулейменов Рустам - Лупинос Миланья</t>
  </si>
  <si>
    <t>Филатов Сергей - Галанова Вероника</t>
  </si>
  <si>
    <t>Цыганов Владислав - Волкова Александра</t>
  </si>
  <si>
    <t>Башуров Алексей - Румянцева Алиса</t>
  </si>
  <si>
    <t>Пашкин Артем - Донова София (РАСПАЛАСЬ!)</t>
  </si>
  <si>
    <t>Храпов Артём - Захарченко Дарья (РАСПАЛАСЬ!)</t>
  </si>
  <si>
    <t>Храпов Артём - Аношка Вероника</t>
  </si>
  <si>
    <t>Ольшевский Виталий - Бегма Кристина</t>
  </si>
  <si>
    <t>Елгин Сергей - Малышева Дарья</t>
  </si>
  <si>
    <t>11-19.06.2025
В ритмах лета, г. Москва
КУБОК РОССИИ</t>
  </si>
  <si>
    <t>31.01-02.02.2025
Чемпионат СФО</t>
  </si>
  <si>
    <t>19.01.2025
Чемпионат ОО</t>
  </si>
  <si>
    <t>01-02.11.2025
Чемпионат Омска</t>
  </si>
  <si>
    <t>Завьялов Артем - Шадрина Алина (РАСПАЛАСЬ!)</t>
  </si>
  <si>
    <t>На ВС студенты 12 из 30 в 3 турах</t>
  </si>
  <si>
    <t xml:space="preserve"> Гутман Лев - Требушенко Елизавета (РАСПАЛИСЬ!)</t>
  </si>
  <si>
    <t>12-13.04.2025
Прикамье-2025
КС</t>
  </si>
  <si>
    <t>09.03.2025
Большой приз Динамо
КС</t>
  </si>
  <si>
    <t>12-13.04.2025
Прикамье-2025
ОК</t>
  </si>
  <si>
    <t>03-04.05.2025
Вальс Победы
КС</t>
  </si>
  <si>
    <t>13.04.2025
Кубок Санкт-Петербурга
КС</t>
  </si>
  <si>
    <t>17-18.05.2025
Вельвет - 2025
КС</t>
  </si>
  <si>
    <t>07-08.06.2025
Кубок Мегаполиса
ОК</t>
  </si>
  <si>
    <t>07-08.06.2025
Кубок Мегаполиса
КС</t>
  </si>
  <si>
    <t>Есть райзинг стар</t>
  </si>
  <si>
    <t>Есть райзинг</t>
  </si>
  <si>
    <t>Николаев Константин - Николаева Юлия</t>
  </si>
  <si>
    <t>Сидоров Илья - Донова София</t>
  </si>
  <si>
    <t>Баканов Ярослав - Каскевич Василина</t>
  </si>
  <si>
    <t>Шипунов Алексей - Чубракова Софья</t>
  </si>
  <si>
    <t>Забоцкий Макар - Планкова Елизавета</t>
  </si>
  <si>
    <t>Пашкин Артем - Требушенко Елизавета</t>
  </si>
  <si>
    <t>Костоглотов Климент ий - Василевская Мария</t>
  </si>
  <si>
    <t>Голоднов Прохор - Гаева Мария</t>
  </si>
  <si>
    <t>Черный Арсений - Гуменюк Нелли</t>
  </si>
  <si>
    <t>Мотовилов Савелий - Гуменюк Нелли (РАСПАЛАСЬ!)</t>
  </si>
  <si>
    <t>Костоглотов Климентий - Василевская Мария</t>
  </si>
  <si>
    <t>Завьялов Артем - Варнина Арина</t>
  </si>
  <si>
    <t>Реут Леонид - Козлова Ульяна</t>
  </si>
  <si>
    <t>Жолудев Михаил - Зенкина Кристина</t>
  </si>
  <si>
    <t>WORLD CUP AMATEUR</t>
  </si>
  <si>
    <t>16-26.10.2025
RODC
Junior 2+1, Latin</t>
  </si>
  <si>
    <t>16-26.10.2025
RODC
Juvenile 2+1, Latin</t>
  </si>
  <si>
    <t>16-26.10.2025
RODC
Juvenile 2+1, Standard</t>
  </si>
  <si>
    <t>Карпов Дмитрий  - Медведева Любовь</t>
  </si>
  <si>
    <t xml:space="preserve"> Сидоров Илья - Донова София</t>
  </si>
  <si>
    <t>Банман Марк - Карлей Каролина</t>
  </si>
  <si>
    <t>Тарасов Владислав - Карлей Каролина (РАСПАЛАСЬ!)</t>
  </si>
  <si>
    <t>Тарасов Владислав - Быкова Виктория</t>
  </si>
  <si>
    <t>Мильков Александр - Чен Софья (РАСПАЛАСЬ!)</t>
  </si>
  <si>
    <t>Мильков Александр - Статник Полина</t>
  </si>
  <si>
    <t>Мяло Артем - Статник Полина (РАСПАЛАСЬ!)</t>
  </si>
  <si>
    <t>Борош Георгий - Ефимова Алина</t>
  </si>
  <si>
    <t>13-16.11.2025
Новосибирск
ОК</t>
  </si>
  <si>
    <t>27-28.09.2025, Чебоксары
КС</t>
  </si>
  <si>
    <t>04-05.10.2025,
Рязань
КС</t>
  </si>
  <si>
    <t>04-05.10.2025,
Рязань
Сопутствующий</t>
  </si>
  <si>
    <t>22-23.11.2025, 
С.-Петербург
КС</t>
  </si>
  <si>
    <t>29-30.11.2025, Красногорск
Ритм 2025
Сопутствующий</t>
  </si>
  <si>
    <t>29-30.11.2025, Красногорск
Ритм 2025
КС</t>
  </si>
  <si>
    <t>05-07.12.2025, Красногорск
Московия 2025
КС</t>
  </si>
  <si>
    <t>05-07.12.2025, Красногорск
Московия 2025
Сопутствующий</t>
  </si>
  <si>
    <t>13.12.2025 – 14.12.2025
Москва
29 Кубок Спартака
КС</t>
  </si>
  <si>
    <t>Янчук Михаил - Буданова Вероника</t>
  </si>
  <si>
    <t>Каскевич Марк - Жуйкова Елизавета (РАСПАЛАСЬ!)</t>
  </si>
  <si>
    <t>Каскевич Марк - Згирская Виктория</t>
  </si>
  <si>
    <t>Логинов Даниил - Бордаенко Елизавета</t>
  </si>
  <si>
    <t>Штумп Ярослав - Черненко Анна</t>
  </si>
  <si>
    <t>Гостев Георгий - Краснова Валентина</t>
  </si>
  <si>
    <t>Журавлев Данил - Калена Яна</t>
  </si>
  <si>
    <t>Сиротюк Витор -Булатова Ольга</t>
  </si>
  <si>
    <t>Бурим Тарас - Павлова Ирина</t>
  </si>
  <si>
    <t>04.10.2025 – 05.10.2025
Ижевск
Ритм-Бал
КС</t>
  </si>
  <si>
    <t>04.10.2025 – 05.10.2025
Ижевск
Ритм-Бал
Сопутствующий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</si>
</sst>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0" fontId="1" fillId="0" borderId="7" xfId="0" applyFont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3" borderId="4" xfId="0" applyNumberFormat="1" applyFill="1" applyBorder="1"/>
    <xf numFmtId="1" fontId="0" fillId="0" borderId="4" xfId="0" applyNumberFormat="1" applyFill="1" applyBorder="1"/>
    <xf numFmtId="0" fontId="1" fillId="0" borderId="1" xfId="0" applyFont="1" applyFill="1" applyBorder="1"/>
    <xf numFmtId="0" fontId="0" fillId="0" borderId="3" xfId="0" applyFill="1" applyBorder="1"/>
    <xf numFmtId="1" fontId="0" fillId="0" borderId="6" xfId="0" applyNumberFormat="1" applyFill="1" applyBorder="1"/>
    <xf numFmtId="0" fontId="1" fillId="0" borderId="6" xfId="0" applyFont="1" applyFill="1" applyBorder="1"/>
    <xf numFmtId="0" fontId="0" fillId="0" borderId="0" xfId="0" applyFill="1"/>
    <xf numFmtId="1" fontId="0" fillId="0" borderId="5" xfId="0" applyNumberFormat="1" applyFill="1" applyBorder="1"/>
    <xf numFmtId="0" fontId="0" fillId="0" borderId="3" xfId="0" applyFill="1" applyBorder="1" applyAlignment="1">
      <alignment wrapText="1"/>
    </xf>
    <xf numFmtId="0" fontId="0" fillId="2" borderId="15" xfId="0" applyFill="1" applyBorder="1"/>
    <xf numFmtId="1" fontId="0" fillId="0" borderId="13" xfId="0" applyNumberForma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6" xfId="0" applyFill="1" applyBorder="1"/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6" borderId="8" xfId="0" applyFont="1" applyFill="1" applyBorder="1" applyAlignment="1">
      <alignment horizontal="center" vertical="center" wrapText="1"/>
    </xf>
    <xf numFmtId="0" fontId="0" fillId="6" borderId="8" xfId="0" applyFill="1" applyBorder="1" applyAlignment="1"/>
    <xf numFmtId="1" fontId="0" fillId="6" borderId="8" xfId="0" applyNumberFormat="1" applyFill="1" applyBorder="1" applyAlignment="1"/>
    <xf numFmtId="1" fontId="1" fillId="6" borderId="6" xfId="0" applyNumberFormat="1" applyFont="1" applyFill="1" applyBorder="1"/>
    <xf numFmtId="0" fontId="1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0" fillId="0" borderId="1" xfId="0" applyFill="1" applyBorder="1"/>
    <xf numFmtId="0" fontId="0" fillId="0" borderId="8" xfId="0" applyFill="1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0" fillId="0" borderId="15" xfId="0" applyNumberFormat="1" applyFill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4" xfId="0" applyFill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0" xfId="0" applyFont="1"/>
    <xf numFmtId="0" fontId="0" fillId="2" borderId="3" xfId="0" applyFill="1" applyBorder="1"/>
    <xf numFmtId="0" fontId="1" fillId="0" borderId="16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" fontId="0" fillId="0" borderId="13" xfId="0" applyNumberFormat="1" applyBorder="1"/>
    <xf numFmtId="1" fontId="0" fillId="0" borderId="15" xfId="0" applyNumberFormat="1" applyBorder="1"/>
    <xf numFmtId="0" fontId="1" fillId="0" borderId="0" xfId="0" applyFont="1" applyFill="1" applyBorder="1"/>
    <xf numFmtId="0" fontId="0" fillId="0" borderId="0" xfId="0" applyBorder="1"/>
    <xf numFmtId="1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Border="1"/>
    <xf numFmtId="0" fontId="0" fillId="0" borderId="0" xfId="0" applyFill="1" applyBorder="1" applyAlignment="1">
      <alignment wrapText="1"/>
    </xf>
    <xf numFmtId="1" fontId="1" fillId="0" borderId="0" xfId="0" applyNumberFormat="1" applyFont="1" applyFill="1" applyBorder="1"/>
    <xf numFmtId="0" fontId="0" fillId="0" borderId="16" xfId="0" applyBorder="1"/>
    <xf numFmtId="0" fontId="1" fillId="0" borderId="19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0" fillId="2" borderId="25" xfId="0" applyFill="1" applyBorder="1"/>
    <xf numFmtId="1" fontId="0" fillId="0" borderId="26" xfId="0" applyNumberFormat="1" applyFill="1" applyBorder="1"/>
    <xf numFmtId="1" fontId="0" fillId="0" borderId="25" xfId="0" applyNumberFormat="1" applyFill="1" applyBorder="1"/>
    <xf numFmtId="0" fontId="0" fillId="2" borderId="21" xfId="0" applyFill="1" applyBorder="1"/>
    <xf numFmtId="1" fontId="0" fillId="0" borderId="22" xfId="0" applyNumberFormat="1" applyFill="1" applyBorder="1"/>
    <xf numFmtId="1" fontId="0" fillId="0" borderId="21" xfId="0" applyNumberFormat="1" applyFill="1" applyBorder="1"/>
    <xf numFmtId="1" fontId="0" fillId="0" borderId="21" xfId="0" applyNumberFormat="1" applyBorder="1"/>
    <xf numFmtId="0" fontId="1" fillId="0" borderId="15" xfId="0" applyFont="1" applyBorder="1"/>
    <xf numFmtId="0" fontId="0" fillId="2" borderId="28" xfId="0" applyFill="1" applyBorder="1"/>
    <xf numFmtId="0" fontId="1" fillId="2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6" xfId="0" applyBorder="1"/>
    <xf numFmtId="0" fontId="0" fillId="0" borderId="4" xfId="0" applyBorder="1"/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2" xfId="0" applyBorder="1"/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19" xfId="0" applyFont="1" applyFill="1" applyBorder="1"/>
    <xf numFmtId="164" fontId="0" fillId="0" borderId="22" xfId="0" applyNumberFormat="1" applyFill="1" applyBorder="1"/>
    <xf numFmtId="164" fontId="0" fillId="0" borderId="4" xfId="0" applyNumberFormat="1" applyBorder="1"/>
    <xf numFmtId="164" fontId="1" fillId="7" borderId="6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1" xfId="0" applyBorder="1"/>
    <xf numFmtId="1" fontId="0" fillId="0" borderId="24" xfId="0" applyNumberFormat="1" applyFill="1" applyBorder="1"/>
    <xf numFmtId="1" fontId="0" fillId="0" borderId="24" xfId="0" applyNumberFormat="1" applyBorder="1"/>
    <xf numFmtId="0" fontId="1" fillId="0" borderId="1" xfId="0" applyFont="1" applyFill="1" applyBorder="1" applyAlignment="1">
      <alignment horizontal="center" vertical="center" wrapText="1"/>
    </xf>
    <xf numFmtId="164" fontId="0" fillId="0" borderId="6" xfId="0" applyNumberFormat="1" applyFill="1" applyBorder="1"/>
    <xf numFmtId="164" fontId="1" fillId="7" borderId="20" xfId="0" applyNumberFormat="1" applyFont="1" applyFill="1" applyBorder="1"/>
    <xf numFmtId="164" fontId="0" fillId="0" borderId="21" xfId="0" applyNumberFormat="1" applyFill="1" applyBorder="1"/>
    <xf numFmtId="0" fontId="1" fillId="7" borderId="30" xfId="0" applyFont="1" applyFill="1" applyBorder="1" applyAlignment="1">
      <alignment horizontal="center" vertical="center" wrapText="1"/>
    </xf>
    <xf numFmtId="1" fontId="0" fillId="0" borderId="10" xfId="0" applyNumberFormat="1" applyFill="1" applyBorder="1"/>
    <xf numFmtId="0" fontId="1" fillId="0" borderId="32" xfId="0" applyFont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0" borderId="6" xfId="0" applyFont="1" applyBorder="1" applyAlignment="1">
      <alignment horizontal="center" vertical="center"/>
    </xf>
    <xf numFmtId="164" fontId="0" fillId="0" borderId="33" xfId="0" applyNumberFormat="1" applyFill="1" applyBorder="1"/>
    <xf numFmtId="164" fontId="1" fillId="6" borderId="6" xfId="0" applyNumberFormat="1" applyFont="1" applyFill="1" applyBorder="1"/>
    <xf numFmtId="164" fontId="1" fillId="5" borderId="6" xfId="0" applyNumberFormat="1" applyFont="1" applyFill="1" applyBorder="1"/>
    <xf numFmtId="164" fontId="1" fillId="7" borderId="29" xfId="0" applyNumberFormat="1" applyFont="1" applyFill="1" applyBorder="1"/>
    <xf numFmtId="164" fontId="0" fillId="0" borderId="6" xfId="0" applyNumberFormat="1" applyBorder="1"/>
    <xf numFmtId="1" fontId="0" fillId="8" borderId="6" xfId="0" applyNumberFormat="1" applyFill="1" applyBorder="1"/>
    <xf numFmtId="0" fontId="0" fillId="8" borderId="6" xfId="0" applyFill="1" applyBorder="1"/>
    <xf numFmtId="0" fontId="1" fillId="0" borderId="0" xfId="0" applyFont="1" applyFill="1" applyBorder="1" applyAlignment="1"/>
    <xf numFmtId="0" fontId="1" fillId="0" borderId="6" xfId="0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" fontId="0" fillId="0" borderId="23" xfId="0" applyNumberFormat="1" applyBorder="1"/>
    <xf numFmtId="164" fontId="0" fillId="0" borderId="4" xfId="0" applyNumberFormat="1" applyFill="1" applyBorder="1"/>
    <xf numFmtId="0" fontId="4" fillId="0" borderId="6" xfId="0" applyFont="1" applyBorder="1"/>
    <xf numFmtId="0" fontId="1" fillId="0" borderId="7" xfId="0" applyFont="1" applyBorder="1" applyAlignment="1">
      <alignment horizontal="center" vertical="center"/>
    </xf>
    <xf numFmtId="0" fontId="0" fillId="0" borderId="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3" xfId="0" applyFont="1" applyBorder="1"/>
    <xf numFmtId="0" fontId="0" fillId="0" borderId="6" xfId="0" applyFont="1" applyBorder="1"/>
    <xf numFmtId="0" fontId="4" fillId="0" borderId="3" xfId="0" applyFont="1" applyFill="1" applyBorder="1"/>
    <xf numFmtId="164" fontId="1" fillId="9" borderId="6" xfId="0" applyNumberFormat="1" applyFont="1" applyFill="1" applyBorder="1"/>
    <xf numFmtId="0" fontId="0" fillId="0" borderId="2" xfId="0" applyFill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11" xfId="0" applyFont="1" applyFill="1" applyBorder="1"/>
    <xf numFmtId="0" fontId="0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4" xfId="0" applyFont="1" applyFill="1" applyBorder="1"/>
    <xf numFmtId="0" fontId="1" fillId="0" borderId="0" xfId="0" applyFont="1" applyFill="1" applyBorder="1" applyAlignment="1">
      <alignment vertical="center" wrapText="1"/>
    </xf>
    <xf numFmtId="164" fontId="1" fillId="7" borderId="3" xfId="0" applyNumberFormat="1" applyFont="1" applyFill="1" applyBorder="1"/>
    <xf numFmtId="0" fontId="1" fillId="0" borderId="1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0" fillId="0" borderId="2" xfId="0" applyFont="1" applyBorder="1"/>
    <xf numFmtId="0" fontId="1" fillId="0" borderId="0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2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20" xfId="0" applyFill="1" applyBorder="1"/>
    <xf numFmtId="164" fontId="0" fillId="0" borderId="15" xfId="0" applyNumberFormat="1" applyFill="1" applyBorder="1"/>
    <xf numFmtId="164" fontId="1" fillId="7" borderId="15" xfId="0" applyNumberFormat="1" applyFont="1" applyFill="1" applyBorder="1"/>
    <xf numFmtId="164" fontId="0" fillId="0" borderId="0" xfId="0" applyNumberFormat="1" applyFill="1" applyBorder="1"/>
    <xf numFmtId="0" fontId="1" fillId="0" borderId="16" xfId="0" applyFont="1" applyFill="1" applyBorder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4" xfId="0" applyFont="1" applyBorder="1" applyAlignment="1"/>
    <xf numFmtId="0" fontId="4" fillId="0" borderId="0" xfId="0" applyFont="1" applyFill="1" applyBorder="1"/>
    <xf numFmtId="164" fontId="1" fillId="0" borderId="0" xfId="0" applyNumberFormat="1" applyFont="1" applyFill="1" applyBorder="1"/>
    <xf numFmtId="164" fontId="0" fillId="0" borderId="15" xfId="0" applyNumberFormat="1" applyBorder="1"/>
    <xf numFmtId="0" fontId="1" fillId="0" borderId="15" xfId="0" applyFont="1" applyFill="1" applyBorder="1" applyAlignment="1"/>
    <xf numFmtId="0" fontId="1" fillId="0" borderId="15" xfId="0" applyFont="1" applyFill="1" applyBorder="1"/>
    <xf numFmtId="0" fontId="0" fillId="0" borderId="0" xfId="0" applyFont="1" applyFill="1" applyBorder="1"/>
    <xf numFmtId="0" fontId="0" fillId="0" borderId="15" xfId="0" applyFill="1" applyBorder="1"/>
    <xf numFmtId="164" fontId="0" fillId="0" borderId="13" xfId="0" applyNumberFormat="1" applyFill="1" applyBorder="1"/>
    <xf numFmtId="1" fontId="0" fillId="3" borderId="13" xfId="0" applyNumberFormat="1" applyFill="1" applyBorder="1"/>
    <xf numFmtId="164" fontId="1" fillId="5" borderId="15" xfId="0" applyNumberFormat="1" applyFont="1" applyFill="1" applyBorder="1"/>
    <xf numFmtId="164" fontId="1" fillId="7" borderId="14" xfId="0" applyNumberFormat="1" applyFont="1" applyFill="1" applyBorder="1"/>
    <xf numFmtId="0" fontId="1" fillId="0" borderId="32" xfId="0" applyFont="1" applyBorder="1"/>
    <xf numFmtId="0" fontId="4" fillId="0" borderId="0" xfId="0" applyFont="1" applyFill="1" applyBorder="1" applyAlignment="1">
      <alignment wrapText="1"/>
    </xf>
    <xf numFmtId="1" fontId="0" fillId="0" borderId="34" xfId="0" applyNumberFormat="1" applyBorder="1"/>
    <xf numFmtId="0" fontId="0" fillId="0" borderId="0" xfId="0" applyFont="1" applyFill="1" applyBorder="1" applyAlignment="1">
      <alignment wrapText="1"/>
    </xf>
    <xf numFmtId="1" fontId="0" fillId="0" borderId="17" xfId="0" applyNumberFormat="1" applyFill="1" applyBorder="1"/>
    <xf numFmtId="0" fontId="1" fillId="0" borderId="34" xfId="0" applyFont="1" applyBorder="1"/>
    <xf numFmtId="0" fontId="0" fillId="0" borderId="14" xfId="0" applyBorder="1" applyAlignment="1">
      <alignment wrapText="1"/>
    </xf>
    <xf numFmtId="1" fontId="1" fillId="6" borderId="15" xfId="0" applyNumberFormat="1" applyFont="1" applyFill="1" applyBorder="1"/>
    <xf numFmtId="164" fontId="1" fillId="6" borderId="15" xfId="0" applyNumberFormat="1" applyFont="1" applyFill="1" applyBorder="1"/>
    <xf numFmtId="0" fontId="0" fillId="0" borderId="15" xfId="0" applyBorder="1"/>
    <xf numFmtId="164" fontId="0" fillId="0" borderId="13" xfId="0" applyNumberFormat="1" applyBorder="1"/>
    <xf numFmtId="164" fontId="1" fillId="9" borderId="15" xfId="0" applyNumberFormat="1" applyFont="1" applyFill="1" applyBorder="1"/>
    <xf numFmtId="0" fontId="0" fillId="2" borderId="14" xfId="0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0" fontId="1" fillId="0" borderId="0" xfId="0" applyFont="1" applyFill="1" applyBorder="1" applyAlignment="1"/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Fill="1" applyBorder="1" applyAlignment="1"/>
    <xf numFmtId="0" fontId="0" fillId="0" borderId="3" xfId="0" applyFont="1" applyBorder="1"/>
    <xf numFmtId="0" fontId="0" fillId="0" borderId="11" xfId="0" applyFill="1" applyBorder="1" applyAlignment="1">
      <alignment wrapText="1"/>
    </xf>
    <xf numFmtId="0" fontId="4" fillId="0" borderId="6" xfId="0" applyFont="1" applyFill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2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Fill="1" applyBorder="1" applyAlignment="1"/>
    <xf numFmtId="0" fontId="4" fillId="0" borderId="11" xfId="0" applyFont="1" applyFill="1" applyBorder="1" applyAlignment="1">
      <alignment wrapText="1"/>
    </xf>
    <xf numFmtId="0" fontId="0" fillId="0" borderId="14" xfId="0" applyFont="1" applyFill="1" applyBorder="1"/>
    <xf numFmtId="0" fontId="0" fillId="0" borderId="12" xfId="0" applyFill="1" applyBorder="1"/>
    <xf numFmtId="0" fontId="0" fillId="0" borderId="14" xfId="0" applyBorder="1"/>
    <xf numFmtId="0" fontId="1" fillId="0" borderId="0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9" xfId="0" applyFill="1" applyBorder="1" applyAlignment="1"/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0" fillId="0" borderId="9" xfId="0" applyNumberFormat="1" applyBorder="1" applyAlignment="1"/>
    <xf numFmtId="0" fontId="1" fillId="0" borderId="9" xfId="0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" fontId="0" fillId="0" borderId="9" xfId="0" applyNumberFormat="1" applyFill="1" applyBorder="1" applyAlignment="1"/>
    <xf numFmtId="1" fontId="1" fillId="0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/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0" fillId="11" borderId="9" xfId="0" applyFill="1" applyBorder="1" applyAlignment="1"/>
    <xf numFmtId="1" fontId="1" fillId="11" borderId="7" xfId="0" applyNumberFormat="1" applyFont="1" applyFill="1" applyBorder="1" applyAlignment="1">
      <alignment horizontal="center" vertical="center"/>
    </xf>
    <xf numFmtId="1" fontId="1" fillId="11" borderId="8" xfId="0" applyNumberFormat="1" applyFont="1" applyFill="1" applyBorder="1" applyAlignment="1">
      <alignment horizontal="center" vertical="center"/>
    </xf>
    <xf numFmtId="1" fontId="0" fillId="11" borderId="9" xfId="0" applyNumberFormat="1" applyFill="1" applyBorder="1" applyAlignment="1"/>
    <xf numFmtId="1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11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/>
    </xf>
    <xf numFmtId="0" fontId="0" fillId="0" borderId="8" xfId="0" applyBorder="1" applyAlignment="1"/>
    <xf numFmtId="0" fontId="1" fillId="0" borderId="15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4" borderId="9" xfId="0" applyFill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3" xfId="0" applyFont="1" applyFill="1" applyBorder="1" applyAlignment="1"/>
    <xf numFmtId="0" fontId="1" fillId="0" borderId="17" xfId="0" applyFont="1" applyFill="1" applyBorder="1" applyAlignment="1"/>
    <xf numFmtId="0" fontId="1" fillId="0" borderId="18" xfId="0" applyFont="1" applyFill="1" applyBorder="1" applyAlignment="1"/>
    <xf numFmtId="0" fontId="1" fillId="0" borderId="14" xfId="0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0" fillId="10" borderId="9" xfId="0" applyFill="1" applyBorder="1" applyAlignment="1"/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1" fontId="1" fillId="10" borderId="7" xfId="0" applyNumberFormat="1" applyFont="1" applyFill="1" applyBorder="1" applyAlignment="1">
      <alignment horizontal="center" vertical="center"/>
    </xf>
    <xf numFmtId="1" fontId="1" fillId="10" borderId="8" xfId="0" applyNumberFormat="1" applyFont="1" applyFill="1" applyBorder="1" applyAlignment="1">
      <alignment horizontal="center" vertical="center"/>
    </xf>
    <xf numFmtId="1" fontId="0" fillId="10" borderId="9" xfId="0" applyNumberFormat="1" applyFill="1" applyBorder="1" applyAlignment="1"/>
    <xf numFmtId="0" fontId="1" fillId="10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35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4"/>
  <sheetViews>
    <sheetView zoomScale="55" zoomScaleNormal="55" workbookViewId="0">
      <selection activeCell="AM18" sqref="AM18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74" t="s">
        <v>4</v>
      </c>
      <c r="C5" s="311" t="s">
        <v>45</v>
      </c>
      <c r="D5" s="312"/>
      <c r="E5" s="313"/>
      <c r="F5" s="311" t="s">
        <v>46</v>
      </c>
      <c r="G5" s="312"/>
      <c r="H5" s="313"/>
      <c r="I5" s="311" t="s">
        <v>47</v>
      </c>
      <c r="J5" s="312"/>
      <c r="K5" s="313"/>
      <c r="L5" s="311" t="s">
        <v>48</v>
      </c>
      <c r="M5" s="312"/>
      <c r="N5" s="313"/>
      <c r="O5" s="311" t="s">
        <v>49</v>
      </c>
      <c r="P5" s="312"/>
      <c r="Q5" s="313"/>
      <c r="R5" s="311" t="s">
        <v>50</v>
      </c>
      <c r="S5" s="312"/>
      <c r="T5" s="313"/>
      <c r="U5" s="311" t="s">
        <v>51</v>
      </c>
      <c r="V5" s="312"/>
      <c r="W5" s="313"/>
      <c r="X5" s="311" t="s">
        <v>52</v>
      </c>
      <c r="Y5" s="312"/>
      <c r="Z5" s="313"/>
      <c r="AA5" s="311" t="s">
        <v>53</v>
      </c>
      <c r="AB5" s="312"/>
      <c r="AC5" s="300"/>
      <c r="AD5" s="311" t="s">
        <v>54</v>
      </c>
      <c r="AE5" s="312"/>
      <c r="AF5" s="313"/>
      <c r="AG5" s="311" t="s">
        <v>55</v>
      </c>
      <c r="AH5" s="312"/>
      <c r="AI5" s="313"/>
      <c r="AJ5" s="311" t="s">
        <v>56</v>
      </c>
      <c r="AK5" s="312"/>
      <c r="AL5" s="313"/>
      <c r="AM5" s="311" t="s">
        <v>57</v>
      </c>
      <c r="AN5" s="312"/>
      <c r="AO5" s="313"/>
      <c r="AP5" s="311" t="s">
        <v>90</v>
      </c>
      <c r="AQ5" s="312"/>
      <c r="AR5" s="300"/>
      <c r="AS5" s="311"/>
      <c r="AT5" s="312"/>
      <c r="AU5" s="300"/>
      <c r="AV5" s="311"/>
      <c r="AW5" s="312"/>
      <c r="AX5" s="300"/>
      <c r="AY5" s="311"/>
      <c r="AZ5" s="312"/>
      <c r="BA5" s="300"/>
      <c r="BB5" s="311"/>
      <c r="BC5" s="312"/>
      <c r="BD5" s="300"/>
      <c r="BE5" s="311"/>
      <c r="BF5" s="312"/>
      <c r="BG5" s="300"/>
      <c r="BH5" s="311"/>
      <c r="BI5" s="312"/>
      <c r="BJ5" s="300"/>
      <c r="BK5" s="311"/>
      <c r="BL5" s="312"/>
      <c r="BM5" s="300"/>
      <c r="BN5" s="311"/>
      <c r="BO5" s="312"/>
      <c r="BP5" s="300"/>
      <c r="BQ5" s="309"/>
      <c r="BR5" s="310"/>
      <c r="BS5" s="297"/>
      <c r="BT5" s="309"/>
      <c r="BU5" s="310"/>
      <c r="BV5" s="297"/>
      <c r="BW5" s="309"/>
      <c r="BX5" s="310"/>
      <c r="BY5" s="297"/>
      <c r="BZ5" s="309"/>
      <c r="CA5" s="310"/>
      <c r="CB5" s="297"/>
      <c r="CC5" s="309"/>
      <c r="CD5" s="310"/>
      <c r="CE5" s="297"/>
      <c r="CF5" s="309"/>
      <c r="CG5" s="310"/>
      <c r="CH5" s="297"/>
      <c r="CI5" s="309"/>
      <c r="CJ5" s="310"/>
      <c r="CK5" s="297"/>
      <c r="CL5" s="309"/>
      <c r="CM5" s="310"/>
      <c r="CN5" s="297"/>
      <c r="CO5" s="309"/>
      <c r="CP5" s="310"/>
      <c r="CQ5" s="297"/>
      <c r="CR5" s="309"/>
      <c r="CS5" s="310"/>
      <c r="CT5" s="297"/>
      <c r="CU5" s="309"/>
      <c r="CV5" s="310"/>
      <c r="CW5" s="297"/>
      <c r="CX5" s="309"/>
      <c r="CY5" s="310"/>
      <c r="CZ5" s="297"/>
      <c r="DA5" s="309"/>
      <c r="DB5" s="310"/>
      <c r="DC5" s="297"/>
      <c r="DD5" s="309"/>
      <c r="DE5" s="310"/>
      <c r="DF5" s="297"/>
      <c r="DG5" s="309"/>
      <c r="DH5" s="310"/>
      <c r="DI5" s="297"/>
      <c r="DJ5" s="309"/>
      <c r="DK5" s="310"/>
      <c r="DL5" s="297"/>
      <c r="DM5" s="309"/>
      <c r="DN5" s="310"/>
      <c r="DO5" s="297"/>
      <c r="DP5" s="309"/>
      <c r="DQ5" s="310"/>
      <c r="DR5" s="297"/>
      <c r="DS5" s="309"/>
      <c r="DT5" s="310"/>
      <c r="DU5" s="297"/>
      <c r="DV5" s="309"/>
      <c r="DW5" s="310"/>
      <c r="DX5" s="297"/>
      <c r="DY5" s="309"/>
      <c r="DZ5" s="310"/>
      <c r="EA5" s="297"/>
      <c r="EB5" s="309"/>
      <c r="EC5" s="310"/>
      <c r="ED5" s="297"/>
      <c r="EE5" s="309"/>
      <c r="EF5" s="310"/>
      <c r="EG5" s="297"/>
    </row>
    <row r="6" spans="1:143" ht="15.75" thickBot="1" x14ac:dyDescent="0.3">
      <c r="A6" s="116"/>
      <c r="B6" s="148" t="s">
        <v>1</v>
      </c>
      <c r="C6" s="298">
        <v>58</v>
      </c>
      <c r="D6" s="299"/>
      <c r="E6" s="300"/>
      <c r="F6" s="298">
        <v>7</v>
      </c>
      <c r="G6" s="299"/>
      <c r="H6" s="300"/>
      <c r="I6" s="298">
        <v>35</v>
      </c>
      <c r="J6" s="299"/>
      <c r="K6" s="304"/>
      <c r="L6" s="298">
        <v>91</v>
      </c>
      <c r="M6" s="299"/>
      <c r="N6" s="304"/>
      <c r="O6" s="298">
        <v>48</v>
      </c>
      <c r="P6" s="299"/>
      <c r="Q6" s="300"/>
      <c r="R6" s="298">
        <v>12</v>
      </c>
      <c r="S6" s="299"/>
      <c r="T6" s="300"/>
      <c r="U6" s="298">
        <v>100</v>
      </c>
      <c r="V6" s="299"/>
      <c r="W6" s="300"/>
      <c r="X6" s="298">
        <v>27</v>
      </c>
      <c r="Y6" s="299"/>
      <c r="Z6" s="300"/>
      <c r="AA6" s="298">
        <v>44</v>
      </c>
      <c r="AB6" s="299"/>
      <c r="AC6" s="300"/>
      <c r="AD6" s="298">
        <v>20</v>
      </c>
      <c r="AE6" s="299"/>
      <c r="AF6" s="300"/>
      <c r="AG6" s="298">
        <v>5</v>
      </c>
      <c r="AH6" s="299"/>
      <c r="AI6" s="300"/>
      <c r="AJ6" s="298">
        <v>6</v>
      </c>
      <c r="AK6" s="299"/>
      <c r="AL6" s="300"/>
      <c r="AM6" s="298">
        <v>7</v>
      </c>
      <c r="AN6" s="299"/>
      <c r="AO6" s="300"/>
      <c r="AP6" s="298">
        <v>5</v>
      </c>
      <c r="AQ6" s="299"/>
      <c r="AR6" s="300"/>
      <c r="AS6" s="298"/>
      <c r="AT6" s="299"/>
      <c r="AU6" s="300"/>
      <c r="AV6" s="298"/>
      <c r="AW6" s="299"/>
      <c r="AX6" s="300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0"/>
      <c r="BK6" s="298"/>
      <c r="BL6" s="299"/>
      <c r="BM6" s="300"/>
      <c r="BN6" s="298"/>
      <c r="BO6" s="299"/>
      <c r="BP6" s="300"/>
      <c r="BQ6" s="295"/>
      <c r="BR6" s="296"/>
      <c r="BS6" s="297"/>
      <c r="BT6" s="295"/>
      <c r="BU6" s="296"/>
      <c r="BV6" s="297"/>
      <c r="BW6" s="295"/>
      <c r="BX6" s="296"/>
      <c r="BY6" s="297"/>
      <c r="BZ6" s="295"/>
      <c r="CA6" s="296"/>
      <c r="CB6" s="297"/>
      <c r="CC6" s="295"/>
      <c r="CD6" s="296"/>
      <c r="CE6" s="297"/>
      <c r="CF6" s="295"/>
      <c r="CG6" s="296"/>
      <c r="CH6" s="297"/>
      <c r="CI6" s="295"/>
      <c r="CJ6" s="296"/>
      <c r="CK6" s="297"/>
      <c r="CL6" s="295"/>
      <c r="CM6" s="296"/>
      <c r="CN6" s="297"/>
      <c r="CO6" s="295"/>
      <c r="CP6" s="296"/>
      <c r="CQ6" s="297"/>
      <c r="CR6" s="295"/>
      <c r="CS6" s="296"/>
      <c r="CT6" s="297"/>
      <c r="CU6" s="295"/>
      <c r="CV6" s="296"/>
      <c r="CW6" s="297"/>
      <c r="CX6" s="295"/>
      <c r="CY6" s="296"/>
      <c r="CZ6" s="297"/>
      <c r="DA6" s="295"/>
      <c r="DB6" s="296"/>
      <c r="DC6" s="297"/>
      <c r="DD6" s="295"/>
      <c r="DE6" s="296"/>
      <c r="DF6" s="297"/>
      <c r="DG6" s="295"/>
      <c r="DH6" s="296"/>
      <c r="DI6" s="297"/>
      <c r="DJ6" s="295"/>
      <c r="DK6" s="296"/>
      <c r="DL6" s="297"/>
      <c r="DM6" s="295"/>
      <c r="DN6" s="296"/>
      <c r="DO6" s="297"/>
      <c r="DP6" s="295"/>
      <c r="DQ6" s="296"/>
      <c r="DR6" s="297"/>
      <c r="DS6" s="295"/>
      <c r="DT6" s="296"/>
      <c r="DU6" s="297"/>
      <c r="DV6" s="295"/>
      <c r="DW6" s="296"/>
      <c r="DX6" s="297"/>
      <c r="DY6" s="295"/>
      <c r="DZ6" s="296"/>
      <c r="EA6" s="297"/>
      <c r="EB6" s="295"/>
      <c r="EC6" s="296"/>
      <c r="ED6" s="297"/>
      <c r="EE6" s="295"/>
      <c r="EF6" s="296"/>
      <c r="EG6" s="297"/>
    </row>
    <row r="7" spans="1:143" ht="15.75" thickBot="1" x14ac:dyDescent="0.3">
      <c r="A7" s="116"/>
      <c r="B7" s="148" t="s">
        <v>5</v>
      </c>
      <c r="C7" s="305">
        <v>5</v>
      </c>
      <c r="D7" s="306"/>
      <c r="E7" s="307"/>
      <c r="F7" s="305">
        <v>1</v>
      </c>
      <c r="G7" s="306"/>
      <c r="H7" s="307"/>
      <c r="I7" s="305">
        <v>4</v>
      </c>
      <c r="J7" s="306"/>
      <c r="K7" s="308"/>
      <c r="L7" s="305">
        <v>5</v>
      </c>
      <c r="M7" s="306"/>
      <c r="N7" s="308"/>
      <c r="O7" s="305">
        <v>4</v>
      </c>
      <c r="P7" s="306"/>
      <c r="Q7" s="307"/>
      <c r="R7" s="305">
        <v>2</v>
      </c>
      <c r="S7" s="306"/>
      <c r="T7" s="307"/>
      <c r="U7" s="305">
        <v>5</v>
      </c>
      <c r="V7" s="306"/>
      <c r="W7" s="307"/>
      <c r="X7" s="305">
        <v>3</v>
      </c>
      <c r="Y7" s="306"/>
      <c r="Z7" s="307"/>
      <c r="AA7" s="305">
        <v>4</v>
      </c>
      <c r="AB7" s="306"/>
      <c r="AC7" s="307"/>
      <c r="AD7" s="305">
        <v>3</v>
      </c>
      <c r="AE7" s="306"/>
      <c r="AF7" s="307"/>
      <c r="AG7" s="305">
        <v>1</v>
      </c>
      <c r="AH7" s="306"/>
      <c r="AI7" s="307"/>
      <c r="AJ7" s="305">
        <v>1</v>
      </c>
      <c r="AK7" s="306"/>
      <c r="AL7" s="307"/>
      <c r="AM7" s="305">
        <v>1</v>
      </c>
      <c r="AN7" s="306"/>
      <c r="AO7" s="307"/>
      <c r="AP7" s="305">
        <v>1</v>
      </c>
      <c r="AQ7" s="306"/>
      <c r="AR7" s="307"/>
      <c r="AS7" s="305"/>
      <c r="AT7" s="306"/>
      <c r="AU7" s="307"/>
      <c r="AV7" s="305"/>
      <c r="AW7" s="306"/>
      <c r="AX7" s="307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7"/>
      <c r="BK7" s="305"/>
      <c r="BL7" s="306"/>
      <c r="BM7" s="307"/>
      <c r="BN7" s="305"/>
      <c r="BO7" s="306"/>
      <c r="BP7" s="307"/>
      <c r="BQ7" s="301"/>
      <c r="BR7" s="302"/>
      <c r="BS7" s="303"/>
      <c r="BT7" s="301"/>
      <c r="BU7" s="302"/>
      <c r="BV7" s="303"/>
      <c r="BW7" s="301"/>
      <c r="BX7" s="302"/>
      <c r="BY7" s="303"/>
      <c r="BZ7" s="301"/>
      <c r="CA7" s="302"/>
      <c r="CB7" s="303"/>
      <c r="CC7" s="301"/>
      <c r="CD7" s="302"/>
      <c r="CE7" s="303"/>
      <c r="CF7" s="301"/>
      <c r="CG7" s="302"/>
      <c r="CH7" s="303"/>
      <c r="CI7" s="301"/>
      <c r="CJ7" s="302"/>
      <c r="CK7" s="303"/>
      <c r="CL7" s="301"/>
      <c r="CM7" s="302"/>
      <c r="CN7" s="303"/>
      <c r="CO7" s="301"/>
      <c r="CP7" s="302"/>
      <c r="CQ7" s="303"/>
      <c r="CR7" s="301"/>
      <c r="CS7" s="302"/>
      <c r="CT7" s="303"/>
      <c r="CU7" s="301"/>
      <c r="CV7" s="302"/>
      <c r="CW7" s="303"/>
      <c r="CX7" s="301"/>
      <c r="CY7" s="302"/>
      <c r="CZ7" s="303"/>
      <c r="DA7" s="301"/>
      <c r="DB7" s="302"/>
      <c r="DC7" s="303"/>
      <c r="DD7" s="301"/>
      <c r="DE7" s="302"/>
      <c r="DF7" s="303"/>
      <c r="DG7" s="301"/>
      <c r="DH7" s="302"/>
      <c r="DI7" s="303"/>
      <c r="DJ7" s="301"/>
      <c r="DK7" s="302"/>
      <c r="DL7" s="303"/>
      <c r="DM7" s="301"/>
      <c r="DN7" s="302"/>
      <c r="DO7" s="303"/>
      <c r="DP7" s="301"/>
      <c r="DQ7" s="302"/>
      <c r="DR7" s="303"/>
      <c r="DS7" s="301"/>
      <c r="DT7" s="302"/>
      <c r="DU7" s="303"/>
      <c r="DV7" s="301"/>
      <c r="DW7" s="302"/>
      <c r="DX7" s="303"/>
      <c r="DY7" s="301"/>
      <c r="DZ7" s="302"/>
      <c r="EA7" s="303"/>
      <c r="EB7" s="301"/>
      <c r="EC7" s="302"/>
      <c r="ED7" s="303"/>
      <c r="EE7" s="301"/>
      <c r="EF7" s="302"/>
      <c r="EG7" s="303"/>
    </row>
    <row r="8" spans="1:143" ht="15.75" thickBot="1" x14ac:dyDescent="0.3">
      <c r="A8" s="116"/>
      <c r="B8" s="148" t="s">
        <v>0</v>
      </c>
      <c r="C8" s="298">
        <v>1.8</v>
      </c>
      <c r="D8" s="299"/>
      <c r="E8" s="300"/>
      <c r="F8" s="298">
        <v>1.8</v>
      </c>
      <c r="G8" s="299"/>
      <c r="H8" s="304"/>
      <c r="I8" s="298">
        <v>1.8</v>
      </c>
      <c r="J8" s="299"/>
      <c r="K8" s="304"/>
      <c r="L8" s="298">
        <v>1.8</v>
      </c>
      <c r="M8" s="299"/>
      <c r="N8" s="304"/>
      <c r="O8" s="295">
        <v>1.8</v>
      </c>
      <c r="P8" s="296"/>
      <c r="Q8" s="297"/>
      <c r="R8" s="295">
        <v>1.8</v>
      </c>
      <c r="S8" s="296"/>
      <c r="T8" s="297"/>
      <c r="U8" s="295">
        <v>1.8</v>
      </c>
      <c r="V8" s="296"/>
      <c r="W8" s="297"/>
      <c r="X8" s="295">
        <v>1.8</v>
      </c>
      <c r="Y8" s="296"/>
      <c r="Z8" s="297"/>
      <c r="AA8" s="295">
        <v>1.8</v>
      </c>
      <c r="AB8" s="296"/>
      <c r="AC8" s="297"/>
      <c r="AD8" s="298">
        <v>1.6</v>
      </c>
      <c r="AE8" s="299"/>
      <c r="AF8" s="300"/>
      <c r="AG8" s="295">
        <v>1.4</v>
      </c>
      <c r="AH8" s="296"/>
      <c r="AI8" s="297"/>
      <c r="AJ8" s="298">
        <v>1.4</v>
      </c>
      <c r="AK8" s="299"/>
      <c r="AL8" s="300"/>
      <c r="AM8" s="298">
        <v>1.2</v>
      </c>
      <c r="AN8" s="299"/>
      <c r="AO8" s="300"/>
      <c r="AP8" s="298">
        <v>1</v>
      </c>
      <c r="AQ8" s="299"/>
      <c r="AR8" s="300"/>
      <c r="AS8" s="298"/>
      <c r="AT8" s="299"/>
      <c r="AU8" s="300"/>
      <c r="AV8" s="298"/>
      <c r="AW8" s="299"/>
      <c r="AX8" s="300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0"/>
      <c r="BK8" s="298"/>
      <c r="BL8" s="299"/>
      <c r="BM8" s="300"/>
      <c r="BN8" s="298"/>
      <c r="BO8" s="299"/>
      <c r="BP8" s="300"/>
      <c r="BQ8" s="295"/>
      <c r="BR8" s="296"/>
      <c r="BS8" s="297"/>
      <c r="BT8" s="295"/>
      <c r="BU8" s="296"/>
      <c r="BV8" s="297"/>
      <c r="BW8" s="295"/>
      <c r="BX8" s="296"/>
      <c r="BY8" s="297"/>
      <c r="BZ8" s="295"/>
      <c r="CA8" s="296"/>
      <c r="CB8" s="297"/>
      <c r="CC8" s="295"/>
      <c r="CD8" s="296"/>
      <c r="CE8" s="297"/>
      <c r="CF8" s="295"/>
      <c r="CG8" s="296"/>
      <c r="CH8" s="297"/>
      <c r="CI8" s="295"/>
      <c r="CJ8" s="296"/>
      <c r="CK8" s="297"/>
      <c r="CL8" s="295"/>
      <c r="CM8" s="296"/>
      <c r="CN8" s="297"/>
      <c r="CO8" s="295"/>
      <c r="CP8" s="296"/>
      <c r="CQ8" s="297"/>
      <c r="CR8" s="295"/>
      <c r="CS8" s="296"/>
      <c r="CT8" s="297"/>
      <c r="CU8" s="295"/>
      <c r="CV8" s="296"/>
      <c r="CW8" s="297"/>
      <c r="CX8" s="295"/>
      <c r="CY8" s="296"/>
      <c r="CZ8" s="297"/>
      <c r="DA8" s="295"/>
      <c r="DB8" s="296"/>
      <c r="DC8" s="297"/>
      <c r="DD8" s="295"/>
      <c r="DE8" s="296"/>
      <c r="DF8" s="297"/>
      <c r="DG8" s="295"/>
      <c r="DH8" s="296"/>
      <c r="DI8" s="297"/>
      <c r="DJ8" s="295"/>
      <c r="DK8" s="296"/>
      <c r="DL8" s="297"/>
      <c r="DM8" s="295"/>
      <c r="DN8" s="296"/>
      <c r="DO8" s="297"/>
      <c r="DP8" s="295"/>
      <c r="DQ8" s="296"/>
      <c r="DR8" s="297"/>
      <c r="DS8" s="295"/>
      <c r="DT8" s="296"/>
      <c r="DU8" s="297"/>
      <c r="DV8" s="295"/>
      <c r="DW8" s="296"/>
      <c r="DX8" s="297"/>
      <c r="DY8" s="295"/>
      <c r="DZ8" s="296"/>
      <c r="EA8" s="297"/>
      <c r="EB8" s="295"/>
      <c r="EC8" s="296"/>
      <c r="ED8" s="297"/>
      <c r="EE8" s="295"/>
      <c r="EF8" s="296"/>
      <c r="EG8" s="297"/>
    </row>
    <row r="9" spans="1:143" ht="30.75" thickBot="1" x14ac:dyDescent="0.3">
      <c r="A9" s="116"/>
      <c r="B9" s="148"/>
      <c r="C9" s="175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167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6" t="s">
        <v>2</v>
      </c>
      <c r="Y9" s="167" t="s">
        <v>3</v>
      </c>
      <c r="Z9" s="6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39" t="s">
        <v>2</v>
      </c>
      <c r="AH9" s="166" t="s">
        <v>3</v>
      </c>
      <c r="AI9" s="39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6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4" t="s">
        <v>7</v>
      </c>
      <c r="EI9" s="291" t="s">
        <v>8</v>
      </c>
      <c r="EJ9" s="291"/>
      <c r="EK9" s="291"/>
      <c r="EL9" s="174" t="s">
        <v>9</v>
      </c>
    </row>
    <row r="10" spans="1:143" ht="16.899999999999999" customHeight="1" x14ac:dyDescent="0.25">
      <c r="A10" s="14">
        <f t="shared" ref="A10:A18" si="0">A9+1</f>
        <v>1</v>
      </c>
      <c r="B10" s="116" t="s">
        <v>25</v>
      </c>
      <c r="C10" s="147">
        <v>13</v>
      </c>
      <c r="D10" s="126">
        <f t="shared" ref="D10:D18" ca="1" si="1">IF(C10&gt;0,(INDIRECT(ADDRESS(C10,$C$7,,,"ТаблицаСоответствия"))+E10)*$C$8,0)</f>
        <v>104.4</v>
      </c>
      <c r="E10" s="8"/>
      <c r="F10" s="11">
        <v>2</v>
      </c>
      <c r="G10" s="126">
        <f t="shared" ref="G10:G18" ca="1" si="2">IF(F10&gt;0,(INDIRECT(ADDRESS(F10,$F$7,,,"ТаблицаСоответствия"))+H10)*$F$8,0)</f>
        <v>18</v>
      </c>
      <c r="H10" s="8"/>
      <c r="I10" s="11">
        <v>14</v>
      </c>
      <c r="J10" s="126">
        <f t="shared" ref="J10:J18" ca="1" si="3">IF(I10&gt;0,(INDIRECT(ADDRESS(I10,$I$7,,,"ТаблицаСоответствия"))+K10)*$I$8,0)</f>
        <v>61.2</v>
      </c>
      <c r="K10" s="8"/>
      <c r="L10" s="11">
        <v>19</v>
      </c>
      <c r="M10" s="126">
        <f t="shared" ref="M10:M18" ca="1" si="4">IF(L10&gt;0,(INDIRECT(ADDRESS(L10,$L$7,,,"ТаблицаСоответствия"))+N10)*$L$8,0)</f>
        <v>82.8</v>
      </c>
      <c r="N10" s="8"/>
      <c r="O10" s="11">
        <v>14</v>
      </c>
      <c r="P10" s="126">
        <f t="shared" ref="P10:P18" ca="1" si="5">IF(O10&gt;0,(INDIRECT(ADDRESS(O10,$O$7,,,"ТаблицаСоответствия"))+Q10)*$O$8,0)</f>
        <v>61.2</v>
      </c>
      <c r="Q10" s="8"/>
      <c r="R10" s="11">
        <v>4</v>
      </c>
      <c r="S10" s="126">
        <f t="shared" ref="S10:S18" ca="1" si="6">IF(R10&gt;0,(INDIRECT(ADDRESS(R10,$R$7,,,"ТаблицаСоответствия"))+T10)*$R$8,0)</f>
        <v>39.6</v>
      </c>
      <c r="T10" s="8"/>
      <c r="U10" s="11">
        <v>18</v>
      </c>
      <c r="V10" s="126">
        <f t="shared" ref="V10:V18" ca="1" si="7">IF(U10&gt;0,(INDIRECT(ADDRESS(U10,$U$7,,,"ТаблицаСоответствия"))+W10)*$U$8,0)</f>
        <v>90</v>
      </c>
      <c r="W10" s="8"/>
      <c r="X10" s="11"/>
      <c r="Y10" s="126">
        <f t="shared" ref="Y10:Y18" ca="1" si="8">IF(X10&gt;0,(INDIRECT(ADDRESS(X10,$X$7,,,"ТаблицаСоответствия"))+Z10)*$X$8,0)</f>
        <v>0</v>
      </c>
      <c r="Z10" s="8"/>
      <c r="AA10" s="11">
        <v>14</v>
      </c>
      <c r="AB10" s="126">
        <f t="shared" ref="AB10:AB18" ca="1" si="9">IF(AA10&gt;0,(INDIRECT(ADDRESS(AA10,$AA$7,,,"ТаблицаСоответствия"))+AC10)*$AA$8,0)</f>
        <v>61.2</v>
      </c>
      <c r="AC10" s="8"/>
      <c r="AD10" s="11">
        <v>3</v>
      </c>
      <c r="AE10" s="126">
        <f t="shared" ref="AE10:AE18" ca="1" si="10">IF(AD10&gt;0,(INDIRECT(ADDRESS(AD10,$AD$7,,,"ТаблицаСоответствия"))+AF10)*$AD$8,0)</f>
        <v>80</v>
      </c>
      <c r="AF10" s="8"/>
      <c r="AG10" s="11">
        <v>1</v>
      </c>
      <c r="AH10" s="162">
        <f t="shared" ref="AH10:AH18" ca="1" si="11">IF(AG10&gt;0,(INDIRECT(ADDRESS(AG10,$AG$7,,,"ТаблицаСоответствия"))+AI10)*$AG$8,0)</f>
        <v>16.799999999999997</v>
      </c>
      <c r="AI10" s="33"/>
      <c r="AJ10" s="11">
        <v>1</v>
      </c>
      <c r="AK10" s="126">
        <f t="shared" ref="AK10:AK18" ca="1" si="12">IF(AJ10&gt;0,(INDIRECT(ADDRESS(AJ10,$AJ$7,,,"ТаблицаСоответствия"))+AL10)*$AJ$8,0)</f>
        <v>16.799999999999997</v>
      </c>
      <c r="AL10" s="8"/>
      <c r="AM10" s="11">
        <v>1</v>
      </c>
      <c r="AN10" s="126">
        <f t="shared" ref="AN10:AN18" ca="1" si="13">IF(AM10&gt;0,(INDIRECT(ADDRESS(AM10,$AM$7,,,"ТаблицаСоответствия"))+AO10)*$AM$8,0)</f>
        <v>14.399999999999999</v>
      </c>
      <c r="AO10" s="8"/>
      <c r="AP10" s="11"/>
      <c r="AQ10" s="126">
        <f t="shared" ref="AQ10:AQ18" ca="1" si="14">IF(AP10&gt;0,(INDIRECT(ADDRESS(AP10,$AP$7,,,"ТаблицаСоответствия"))+AR10)*$AP$8,0)</f>
        <v>0</v>
      </c>
      <c r="AR10" s="8"/>
      <c r="AS10" s="11"/>
      <c r="AT10" s="126">
        <f t="shared" ref="AT10:AT18" ca="1" si="15">IF(AS10&gt;0,(INDIRECT(ADDRESS(AS10,$AS$7,,,"ТаблицаСоответствия"))+AU10)*$AS$8,0)</f>
        <v>0</v>
      </c>
      <c r="AU10" s="8"/>
      <c r="AV10" s="11"/>
      <c r="AW10" s="126">
        <f t="shared" ref="AW10:AW18" ca="1" si="16">IF(AV10&gt;0,(INDIRECT(ADDRESS(AV10,$AV$7,,,"ТаблицаСоответствия"))+AX10)*$AV$8,0)</f>
        <v>0</v>
      </c>
      <c r="AX10" s="8"/>
      <c r="AY10" s="11"/>
      <c r="AZ10" s="126">
        <f t="shared" ref="AZ10:AZ18" ca="1" si="17">IF(AY10&gt;0,(INDIRECT(ADDRESS(AY10,$AY$7,,,"ТаблицаСоответствия"))+BA10)*$AY$8,0)</f>
        <v>0</v>
      </c>
      <c r="BA10" s="8"/>
      <c r="BB10" s="11"/>
      <c r="BC10" s="126">
        <f t="shared" ref="BC10:BC18" ca="1" si="18">IF(BB10&gt;0,(INDIRECT(ADDRESS(BB10,$BB$7,,,"ТаблицаСоответствия"))+BD10)*$BB$8,0)</f>
        <v>0</v>
      </c>
      <c r="BD10" s="8"/>
      <c r="BE10" s="11"/>
      <c r="BF10" s="126">
        <f t="shared" ref="BF10:BF18" ca="1" si="19">IF(BE10&gt;0,(INDIRECT(ADDRESS(BE10,$BE$7,,,"ТаблицаСоответствия"))+BG10)*$BE$8,0)</f>
        <v>0</v>
      </c>
      <c r="BG10" s="8"/>
      <c r="BH10" s="11"/>
      <c r="BI10" s="126">
        <f t="shared" ref="BI10:BI18" ca="1" si="20">IF(BH10&gt;0,(INDIRECT(ADDRESS(BH10,$BH$7,,,"ТаблицаСоответствия"))+BJ10)*$BH$8,0)</f>
        <v>0</v>
      </c>
      <c r="BJ10" s="8"/>
      <c r="BK10" s="11"/>
      <c r="BL10" s="126">
        <f t="shared" ref="BL10:BL18" ca="1" si="21">IF(BK10&gt;0,(INDIRECT(ADDRESS(BK10,$BK$7,,,"ТаблицаСоответствия"))+BM10)*$BK$8,0)</f>
        <v>0</v>
      </c>
      <c r="BM10" s="8"/>
      <c r="BN10" s="11"/>
      <c r="BO10" s="126">
        <f t="shared" ref="BO10:BO18" ca="1" si="22">IF(BN10&gt;0,(INDIRECT(ADDRESS(BN10,$BN$7,,,"ТаблицаСоответствия"))+BP10)*$BN$8,0)</f>
        <v>0</v>
      </c>
      <c r="BP10" s="8"/>
      <c r="BQ10" s="11"/>
      <c r="BR10" s="7">
        <f t="shared" ref="BR10:BR18" ca="1" si="23">IF(BQ10&gt;0,ROUND((INDIRECT(ADDRESS(BQ10,$BQ$7,,,"ТаблицаСоответствия"))+BS10)*$BQ$8,0),)</f>
        <v>0</v>
      </c>
      <c r="BS10" s="8"/>
      <c r="BT10" s="11"/>
      <c r="BU10" s="7">
        <f t="shared" ref="BU10:BU18" ca="1" si="24">IF(BT10&gt;0,ROUND((INDIRECT(ADDRESS(BT10,$BT$7,,,"ТаблицаСоответствия"))+BV10)*$BT$8,0),)</f>
        <v>0</v>
      </c>
      <c r="BV10" s="8"/>
      <c r="BW10" s="11"/>
      <c r="BX10" s="7">
        <f t="shared" ref="BX10:BX18" ca="1" si="25">IF(BW10&gt;0,ROUND((INDIRECT(ADDRESS(BW10,$BW$7,,,"ТаблицаСоответствия"))+BY10)*$BW$8,0),)</f>
        <v>0</v>
      </c>
      <c r="BY10" s="8"/>
      <c r="BZ10" s="11"/>
      <c r="CA10" s="7">
        <f t="shared" ref="CA10:CA18" ca="1" si="26">IF(BZ10&gt;0,ROUND((INDIRECT(ADDRESS(BZ10,$BZ$7,,,"ТаблицаСоответствия"))+CB10)*$BZ$8,0),)</f>
        <v>0</v>
      </c>
      <c r="CB10" s="8"/>
      <c r="CC10" s="11"/>
      <c r="CD10" s="7">
        <f t="shared" ref="CD10:CD18" ca="1" si="27">IF(CC10&gt;0,ROUND((INDIRECT(ADDRESS(CC10,$CC$7,,,"ТаблицаСоответствия"))+CE10)*$CC$8,0),)</f>
        <v>0</v>
      </c>
      <c r="CE10" s="8"/>
      <c r="CF10" s="11"/>
      <c r="CG10" s="7">
        <f t="shared" ref="CG10:CG18" ca="1" si="28">IF(CF10&gt;0,ROUND((INDIRECT(ADDRESS(CF10,$CF$7,,,"ТаблицаСоответствия"))+CH10)*$CF$8,0),)</f>
        <v>0</v>
      </c>
      <c r="CH10" s="8"/>
      <c r="CI10" s="11"/>
      <c r="CJ10" s="7">
        <f t="shared" ref="CJ10:CJ18" ca="1" si="29">IF(CI10&gt;0,ROUND((INDIRECT(ADDRESS(CI10,$CI$7,,,"ТаблицаСоответствия"))+CK10)*$CI$8,0),)</f>
        <v>0</v>
      </c>
      <c r="CK10" s="8"/>
      <c r="CL10" s="11"/>
      <c r="CM10" s="7">
        <f t="shared" ref="CM10:CM18" ca="1" si="30">IF(CL10&gt;0,ROUND((INDIRECT(ADDRESS(CL10,$CL$7,,,"ТаблицаСоответствия"))+CN10)*$CL$8,0),)</f>
        <v>0</v>
      </c>
      <c r="CN10" s="8"/>
      <c r="CO10" s="11"/>
      <c r="CP10" s="7">
        <f t="shared" ref="CP10:CP18" ca="1" si="31">IF(CO10&gt;0,ROUND((INDIRECT(ADDRESS(CO10,$CO$7,,,"ТаблицаСоответствия"))+CQ10)*$CO$8,0),)</f>
        <v>0</v>
      </c>
      <c r="CQ10" s="8"/>
      <c r="CR10" s="11"/>
      <c r="CS10" s="7">
        <f t="shared" ref="CS10:CS18" ca="1" si="32">IF(CR10&gt;0,ROUND((INDIRECT(ADDRESS(CR10,$CR$7,,,"ТаблицаСоответствия"))+CT10)*$CR$8,0),)</f>
        <v>0</v>
      </c>
      <c r="CT10" s="8"/>
      <c r="CU10" s="11"/>
      <c r="CV10" s="7">
        <f t="shared" ref="CV10:CV18" ca="1" si="33">IF(CU10&gt;0,ROUND((INDIRECT(ADDRESS(CU10,$CU$7,,,"ТаблицаСоответствия"))+CW10)*$CU$8,0),)</f>
        <v>0</v>
      </c>
      <c r="CW10" s="8"/>
      <c r="CX10" s="11"/>
      <c r="CY10" s="7">
        <f t="shared" ref="CY10:CY18" ca="1" si="34">IF(CX10&gt;0,ROUND((INDIRECT(ADDRESS(CX10,$CX$7,,,"ТаблицаСоответствия"))+CZ10)*$CX$8,0),)</f>
        <v>0</v>
      </c>
      <c r="CZ10" s="8"/>
      <c r="DA10" s="11"/>
      <c r="DB10" s="7">
        <f t="shared" ref="DB10:DB18" ca="1" si="35">IF(DA10&gt;0,ROUND((INDIRECT(ADDRESS(DA10,$DA$7,,,"ТаблицаСоответствия"))+DC10)*$DA$8,0),)</f>
        <v>0</v>
      </c>
      <c r="DC10" s="8"/>
      <c r="DD10" s="11"/>
      <c r="DE10" s="7">
        <f t="shared" ref="DE10:DE18" ca="1" si="36">IF(DD10&gt;0,ROUND((INDIRECT(ADDRESS(DD10,$DD$7,,,"ТаблицаСоответствия"))+DF10)*$DD$8,0),)</f>
        <v>0</v>
      </c>
      <c r="DF10" s="8"/>
      <c r="DG10" s="11"/>
      <c r="DH10" s="7">
        <f t="shared" ref="DH10:DH18" ca="1" si="37">IF(DG10&gt;0,ROUND((INDIRECT(ADDRESS(DG10,$DG$7,,,"ТаблицаСоответствия"))+DI10)*$DG$8,0),)</f>
        <v>0</v>
      </c>
      <c r="DI10" s="8"/>
      <c r="DJ10" s="11"/>
      <c r="DK10" s="7">
        <f t="shared" ref="DK10:DK18" ca="1" si="38">IF(DJ10&gt;0,ROUND((INDIRECT(ADDRESS(DJ10,$DJ$7,,,"ТаблицаСоответствия"))+DL10)*$DJ$8,0),)</f>
        <v>0</v>
      </c>
      <c r="DL10" s="8"/>
      <c r="DM10" s="11"/>
      <c r="DN10" s="7">
        <f t="shared" ref="DN10:DN18" ca="1" si="39">IF(DM10&gt;0,ROUND((INDIRECT(ADDRESS(DM10,$DM$7,,,"ТаблицаСоответствия"))+DO10)*$DM$8,0),)</f>
        <v>0</v>
      </c>
      <c r="DO10" s="8"/>
      <c r="DP10" s="11"/>
      <c r="DQ10" s="7">
        <f t="shared" ref="DQ10:DQ18" ca="1" si="40">IF(DP10&gt;0,ROUND((INDIRECT(ADDRESS(DP10,$DP$7,,,"ТаблицаСоответствия"))+DR10)*$DP$8,0),)</f>
        <v>0</v>
      </c>
      <c r="DR10" s="8"/>
      <c r="DS10" s="11"/>
      <c r="DT10" s="7">
        <f t="shared" ref="DT10:DT18" ca="1" si="41">IF(DS10&gt;0,ROUND((INDIRECT(ADDRESS(DS10,$DS$7,,,"ТаблицаСоответствия"))+DU10)*$DS$8,0),)</f>
        <v>0</v>
      </c>
      <c r="DU10" s="8"/>
      <c r="DV10" s="11"/>
      <c r="DW10" s="7">
        <f t="shared" ref="DW10:DW18" ca="1" si="42">IF(DV10&gt;0,ROUND((INDIRECT(ADDRESS(DV10,$DV$7,,,"ТаблицаСоответствия"))+DX10)*$DV$8,0),)</f>
        <v>0</v>
      </c>
      <c r="DX10" s="8"/>
      <c r="DY10" s="11"/>
      <c r="DZ10" s="7">
        <f t="shared" ref="DZ10:DZ18" ca="1" si="43">IF(DY10&gt;0,ROUND((INDIRECT(ADDRESS(DY10,$DY$7,,,"ТаблицаСоответствия"))+EA10)*$DY$8,0),)</f>
        <v>0</v>
      </c>
      <c r="EA10" s="8"/>
      <c r="EB10" s="11"/>
      <c r="EC10" s="7">
        <f t="shared" ref="EC10:EC18" ca="1" si="44">IF(EB10&gt;0,ROUND((INDIRECT(ADDRESS(EB10,$EB$7,,,"ТаблицаСоответствия"))+ED10)*$EB$8,0),)</f>
        <v>0</v>
      </c>
      <c r="ED10" s="8"/>
      <c r="EE10" s="11"/>
      <c r="EF10" s="7">
        <f t="shared" ref="EF10:EF18" ca="1" si="45">IF(EE10&gt;0,ROUND((INDIRECT(ADDRESS(EE10,$EE$7,,,"ТаблицаСоответствия"))+EG10)*$EE$8,0),)</f>
        <v>0</v>
      </c>
      <c r="EG10" s="8"/>
      <c r="EH10" s="127">
        <f t="shared" ref="EH10:EH18" ca="1" si="46">SUM(CV10,CP10,AW10,P10,S10,AZ10,BC10,BF10,BR10,BU10,BX10,CA10,CS10,CJ10,CM10,CD10,DH10,DK10,DN10,DQ10,DT10,DZ10,CG10,BO10,BL10,AT10,BI10,AK10,AN10,AQ10,D10,G10,J10,M10,Y10,AB10,AE10,AH10,CY10,DB10,DE10,DW10,EC10,EF10,)</f>
        <v>556.4</v>
      </c>
      <c r="EI10" s="287" t="str">
        <f t="shared" ref="EI10:EI17" si="47">B10</f>
        <v>Маликов Гордей - Маликова Милана</v>
      </c>
      <c r="EJ10" s="288"/>
      <c r="EK10" s="289"/>
      <c r="EL10" s="14">
        <f t="shared" ref="EL10:EL17" ca="1" si="48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39</v>
      </c>
      <c r="C11" s="76">
        <v>44</v>
      </c>
      <c r="D11" s="126">
        <f t="shared" ca="1" si="1"/>
        <v>32.4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>
        <v>47</v>
      </c>
      <c r="M11" s="126">
        <f t="shared" ca="1" si="4"/>
        <v>25.2</v>
      </c>
      <c r="N11" s="9"/>
      <c r="O11" s="12">
        <v>34</v>
      </c>
      <c r="P11" s="126">
        <f t="shared" ca="1" si="5"/>
        <v>14.4</v>
      </c>
      <c r="Q11" s="9"/>
      <c r="R11" s="12"/>
      <c r="S11" s="126">
        <f t="shared" ca="1" si="6"/>
        <v>0</v>
      </c>
      <c r="T11" s="9"/>
      <c r="U11" s="12"/>
      <c r="V11" s="126">
        <f t="shared" ca="1" si="7"/>
        <v>0</v>
      </c>
      <c r="W11" s="9"/>
      <c r="X11" s="12">
        <v>16</v>
      </c>
      <c r="Y11" s="126">
        <f t="shared" ca="1" si="8"/>
        <v>18</v>
      </c>
      <c r="Z11" s="9"/>
      <c r="AA11" s="12"/>
      <c r="AB11" s="126">
        <f t="shared" ca="1" si="9"/>
        <v>0</v>
      </c>
      <c r="AC11" s="9"/>
      <c r="AD11" s="12">
        <v>8</v>
      </c>
      <c r="AE11" s="126">
        <f t="shared" ca="1" si="10"/>
        <v>48</v>
      </c>
      <c r="AF11" s="9"/>
      <c r="AG11" s="12">
        <v>3</v>
      </c>
      <c r="AH11" s="162">
        <f t="shared" ca="1" si="11"/>
        <v>11.2</v>
      </c>
      <c r="AI11" s="30"/>
      <c r="AJ11" s="12">
        <v>2</v>
      </c>
      <c r="AK11" s="126">
        <f t="shared" ca="1" si="12"/>
        <v>14</v>
      </c>
      <c r="AL11" s="9"/>
      <c r="AM11" s="12">
        <v>2</v>
      </c>
      <c r="AN11" s="126">
        <f t="shared" ca="1" si="13"/>
        <v>12</v>
      </c>
      <c r="AO11" s="9"/>
      <c r="AP11" s="12">
        <v>1</v>
      </c>
      <c r="AQ11" s="126">
        <f t="shared" ca="1" si="14"/>
        <v>12</v>
      </c>
      <c r="AR11" s="9"/>
      <c r="AS11" s="12"/>
      <c r="AT11" s="126">
        <f t="shared" ca="1" si="15"/>
        <v>0</v>
      </c>
      <c r="AU11" s="9"/>
      <c r="AV11" s="12"/>
      <c r="AW11" s="126">
        <f t="shared" ca="1" si="16"/>
        <v>0</v>
      </c>
      <c r="AX11" s="9"/>
      <c r="AY11" s="12"/>
      <c r="AZ11" s="126">
        <f t="shared" ca="1" si="17"/>
        <v>0</v>
      </c>
      <c r="BA11" s="9"/>
      <c r="BB11" s="12"/>
      <c r="BC11" s="126">
        <f t="shared" ca="1" si="18"/>
        <v>0</v>
      </c>
      <c r="BD11" s="9"/>
      <c r="BE11" s="12"/>
      <c r="BF11" s="126">
        <f t="shared" ca="1" si="19"/>
        <v>0</v>
      </c>
      <c r="BG11" s="9"/>
      <c r="BH11" s="12"/>
      <c r="BI11" s="126">
        <f t="shared" ca="1" si="20"/>
        <v>0</v>
      </c>
      <c r="BJ11" s="9"/>
      <c r="BK11" s="12"/>
      <c r="BL11" s="126">
        <f t="shared" ca="1" si="21"/>
        <v>0</v>
      </c>
      <c r="BM11" s="9"/>
      <c r="BN11" s="12"/>
      <c r="BO11" s="126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7">
        <f t="shared" ca="1" si="29"/>
        <v>0</v>
      </c>
      <c r="CK11" s="9"/>
      <c r="CL11" s="12"/>
      <c r="CM11" s="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7">
        <f t="shared" ca="1" si="46"/>
        <v>187.2</v>
      </c>
      <c r="EI11" s="287" t="str">
        <f t="shared" si="47"/>
        <v>Беленко Родион - Катаман Елизавета</v>
      </c>
      <c r="EJ11" s="288"/>
      <c r="EK11" s="289"/>
      <c r="EL11" s="14">
        <f t="shared" ca="1" si="48"/>
        <v>2</v>
      </c>
    </row>
    <row r="12" spans="1:143" ht="16.899999999999999" customHeight="1" x14ac:dyDescent="0.25">
      <c r="A12" s="14">
        <f t="shared" si="0"/>
        <v>3</v>
      </c>
      <c r="B12" s="116" t="s">
        <v>42</v>
      </c>
      <c r="C12" s="76"/>
      <c r="D12" s="126">
        <f t="shared" ca="1" si="1"/>
        <v>0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/>
      <c r="M12" s="126">
        <f t="shared" ca="1" si="4"/>
        <v>0</v>
      </c>
      <c r="N12" s="9"/>
      <c r="O12" s="12">
        <v>31</v>
      </c>
      <c r="P12" s="126">
        <f t="shared" ca="1" si="5"/>
        <v>18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/>
      <c r="Y12" s="126">
        <f t="shared" ca="1" si="8"/>
        <v>0</v>
      </c>
      <c r="Z12" s="9"/>
      <c r="AA12" s="12"/>
      <c r="AB12" s="126">
        <f t="shared" ca="1" si="9"/>
        <v>0</v>
      </c>
      <c r="AC12" s="9"/>
      <c r="AD12" s="12">
        <v>4</v>
      </c>
      <c r="AE12" s="126">
        <f t="shared" ca="1" si="10"/>
        <v>73.600000000000009</v>
      </c>
      <c r="AF12" s="9"/>
      <c r="AG12" s="12">
        <v>2</v>
      </c>
      <c r="AH12" s="162">
        <f t="shared" ca="1" si="11"/>
        <v>14</v>
      </c>
      <c r="AI12" s="30"/>
      <c r="AJ12" s="12"/>
      <c r="AK12" s="126">
        <f t="shared" ca="1" si="12"/>
        <v>0</v>
      </c>
      <c r="AL12" s="9"/>
      <c r="AM12" s="12">
        <v>3</v>
      </c>
      <c r="AN12" s="126">
        <f t="shared" ca="1" si="13"/>
        <v>9.6</v>
      </c>
      <c r="AO12" s="9"/>
      <c r="AP12" s="12"/>
      <c r="AQ12" s="126">
        <f t="shared" ca="1" si="14"/>
        <v>0</v>
      </c>
      <c r="AR12" s="9"/>
      <c r="AS12" s="12"/>
      <c r="AT12" s="126">
        <f t="shared" ca="1" si="15"/>
        <v>0</v>
      </c>
      <c r="AU12" s="9"/>
      <c r="AV12" s="12"/>
      <c r="AW12" s="126">
        <f t="shared" ca="1" si="16"/>
        <v>0</v>
      </c>
      <c r="AX12" s="9"/>
      <c r="AY12" s="12"/>
      <c r="AZ12" s="126">
        <f t="shared" ca="1" si="17"/>
        <v>0</v>
      </c>
      <c r="BA12" s="9"/>
      <c r="BB12" s="12"/>
      <c r="BC12" s="126">
        <f t="shared" ca="1" si="18"/>
        <v>0</v>
      </c>
      <c r="BD12" s="9"/>
      <c r="BE12" s="12"/>
      <c r="BF12" s="126">
        <f t="shared" ca="1" si="19"/>
        <v>0</v>
      </c>
      <c r="BG12" s="9"/>
      <c r="BH12" s="12"/>
      <c r="BI12" s="126">
        <f t="shared" ca="1" si="20"/>
        <v>0</v>
      </c>
      <c r="BJ12" s="9"/>
      <c r="BK12" s="12"/>
      <c r="BL12" s="126">
        <f t="shared" ca="1" si="21"/>
        <v>0</v>
      </c>
      <c r="BM12" s="9"/>
      <c r="BN12" s="12"/>
      <c r="BO12" s="126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7">
        <f t="shared" ca="1" si="46"/>
        <v>115.20000000000002</v>
      </c>
      <c r="EI12" s="287" t="str">
        <f t="shared" si="47"/>
        <v>Черенков Илья - Зачес Милана</v>
      </c>
      <c r="EJ12" s="288"/>
      <c r="EK12" s="289"/>
      <c r="EL12" s="14">
        <f t="shared" ca="1" si="48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t="shared" ca="1" si="1"/>
        <v>0</v>
      </c>
      <c r="E13" s="9"/>
      <c r="F13" s="12"/>
      <c r="G13" s="126">
        <f t="shared" ca="1" si="2"/>
        <v>0</v>
      </c>
      <c r="H13" s="9"/>
      <c r="I13" s="12"/>
      <c r="J13" s="126">
        <f t="shared" ca="1" si="3"/>
        <v>0</v>
      </c>
      <c r="K13" s="9"/>
      <c r="L13" s="12"/>
      <c r="M13" s="126">
        <f t="shared" ca="1" si="4"/>
        <v>0</v>
      </c>
      <c r="N13" s="9"/>
      <c r="O13" s="12">
        <v>40</v>
      </c>
      <c r="P13" s="126">
        <f t="shared" ca="1" si="5"/>
        <v>10.8</v>
      </c>
      <c r="Q13" s="9"/>
      <c r="R13" s="12"/>
      <c r="S13" s="126">
        <f t="shared" ca="1" si="6"/>
        <v>0</v>
      </c>
      <c r="T13" s="9"/>
      <c r="U13" s="12"/>
      <c r="V13" s="126">
        <f t="shared" ca="1" si="7"/>
        <v>0</v>
      </c>
      <c r="W13" s="9"/>
      <c r="X13" s="12"/>
      <c r="Y13" s="126">
        <f t="shared" ca="1" si="8"/>
        <v>0</v>
      </c>
      <c r="Z13" s="9"/>
      <c r="AA13" s="12"/>
      <c r="AB13" s="126">
        <f t="shared" ca="1" si="9"/>
        <v>0</v>
      </c>
      <c r="AC13" s="9"/>
      <c r="AD13" s="12"/>
      <c r="AE13" s="126">
        <f t="shared" ca="1" si="10"/>
        <v>0</v>
      </c>
      <c r="AF13" s="9"/>
      <c r="AG13" s="12">
        <v>4</v>
      </c>
      <c r="AH13" s="162">
        <f t="shared" ca="1" si="11"/>
        <v>8.3999999999999986</v>
      </c>
      <c r="AI13" s="30"/>
      <c r="AJ13" s="12">
        <v>3</v>
      </c>
      <c r="AK13" s="126">
        <f t="shared" ca="1" si="12"/>
        <v>11.2</v>
      </c>
      <c r="AL13" s="9"/>
      <c r="AM13" s="12">
        <v>4</v>
      </c>
      <c r="AN13" s="126">
        <f t="shared" ca="1" si="13"/>
        <v>7.1999999999999993</v>
      </c>
      <c r="AO13" s="9"/>
      <c r="AP13" s="12">
        <v>2</v>
      </c>
      <c r="AQ13" s="126">
        <f t="shared" ca="1" si="14"/>
        <v>10</v>
      </c>
      <c r="AR13" s="9"/>
      <c r="AS13" s="12"/>
      <c r="AT13" s="126">
        <f t="shared" ca="1" si="15"/>
        <v>0</v>
      </c>
      <c r="AU13" s="9"/>
      <c r="AV13" s="12"/>
      <c r="AW13" s="126">
        <f t="shared" ca="1" si="16"/>
        <v>0</v>
      </c>
      <c r="AX13" s="9"/>
      <c r="AY13" s="12"/>
      <c r="AZ13" s="126">
        <f t="shared" ca="1" si="17"/>
        <v>0</v>
      </c>
      <c r="BA13" s="9"/>
      <c r="BB13" s="12"/>
      <c r="BC13" s="126">
        <f t="shared" ca="1" si="18"/>
        <v>0</v>
      </c>
      <c r="BD13" s="9"/>
      <c r="BE13" s="12"/>
      <c r="BF13" s="126">
        <f t="shared" ca="1" si="19"/>
        <v>0</v>
      </c>
      <c r="BG13" s="9"/>
      <c r="BH13" s="12"/>
      <c r="BI13" s="126">
        <f t="shared" ca="1" si="20"/>
        <v>0</v>
      </c>
      <c r="BJ13" s="9"/>
      <c r="BK13" s="12"/>
      <c r="BL13" s="126">
        <f t="shared" ca="1" si="21"/>
        <v>0</v>
      </c>
      <c r="BM13" s="9"/>
      <c r="BN13" s="12"/>
      <c r="BO13" s="126">
        <f t="shared" ca="1" si="22"/>
        <v>0</v>
      </c>
      <c r="BP13" s="9"/>
      <c r="BQ13" s="12"/>
      <c r="BR13" s="7">
        <f t="shared" ca="1" si="23"/>
        <v>0</v>
      </c>
      <c r="BS13" s="9"/>
      <c r="BT13" s="12"/>
      <c r="BU13" s="7">
        <f t="shared" ca="1" si="24"/>
        <v>0</v>
      </c>
      <c r="BV13" s="9"/>
      <c r="BW13" s="12"/>
      <c r="BX13" s="7">
        <f t="shared" ca="1" si="25"/>
        <v>0</v>
      </c>
      <c r="BY13" s="9"/>
      <c r="BZ13" s="12"/>
      <c r="CA13" s="7">
        <f t="shared" ca="1" si="26"/>
        <v>0</v>
      </c>
      <c r="CB13" s="9"/>
      <c r="CC13" s="12"/>
      <c r="CD13" s="7">
        <f t="shared" ca="1" si="27"/>
        <v>0</v>
      </c>
      <c r="CE13" s="9"/>
      <c r="CF13" s="12"/>
      <c r="CG13" s="7">
        <f t="shared" ca="1" si="28"/>
        <v>0</v>
      </c>
      <c r="CH13" s="9"/>
      <c r="CI13" s="12"/>
      <c r="CJ13" s="7">
        <f t="shared" ca="1" si="29"/>
        <v>0</v>
      </c>
      <c r="CK13" s="9"/>
      <c r="CL13" s="12"/>
      <c r="CM13" s="7">
        <f t="shared" ca="1" si="30"/>
        <v>0</v>
      </c>
      <c r="CN13" s="9"/>
      <c r="CO13" s="12"/>
      <c r="CP13" s="7">
        <f t="shared" ca="1" si="31"/>
        <v>0</v>
      </c>
      <c r="CQ13" s="9"/>
      <c r="CR13" s="12"/>
      <c r="CS13" s="7">
        <f t="shared" ca="1" si="32"/>
        <v>0</v>
      </c>
      <c r="CT13" s="9"/>
      <c r="CU13" s="12"/>
      <c r="CV13" s="7">
        <f t="shared" ca="1" si="33"/>
        <v>0</v>
      </c>
      <c r="CW13" s="9"/>
      <c r="CX13" s="12"/>
      <c r="CY13" s="7">
        <f t="shared" ca="1" si="34"/>
        <v>0</v>
      </c>
      <c r="CZ13" s="9"/>
      <c r="DA13" s="12"/>
      <c r="DB13" s="7">
        <f t="shared" ca="1" si="35"/>
        <v>0</v>
      </c>
      <c r="DC13" s="9"/>
      <c r="DD13" s="12"/>
      <c r="DE13" s="7">
        <f t="shared" ca="1" si="36"/>
        <v>0</v>
      </c>
      <c r="DF13" s="9"/>
      <c r="DG13" s="12"/>
      <c r="DH13" s="7">
        <f t="shared" ca="1" si="37"/>
        <v>0</v>
      </c>
      <c r="DI13" s="9"/>
      <c r="DJ13" s="12"/>
      <c r="DK13" s="7">
        <f t="shared" ca="1" si="38"/>
        <v>0</v>
      </c>
      <c r="DL13" s="9"/>
      <c r="DM13" s="12"/>
      <c r="DN13" s="7">
        <f t="shared" ca="1" si="39"/>
        <v>0</v>
      </c>
      <c r="DO13" s="9"/>
      <c r="DP13" s="12"/>
      <c r="DQ13" s="7">
        <f t="shared" ca="1" si="40"/>
        <v>0</v>
      </c>
      <c r="DR13" s="9"/>
      <c r="DS13" s="12"/>
      <c r="DT13" s="7">
        <f t="shared" ca="1" si="41"/>
        <v>0</v>
      </c>
      <c r="DU13" s="9"/>
      <c r="DV13" s="12"/>
      <c r="DW13" s="7">
        <f t="shared" ca="1" si="42"/>
        <v>0</v>
      </c>
      <c r="DX13" s="9"/>
      <c r="DY13" s="12"/>
      <c r="DZ13" s="7">
        <f t="shared" ca="1" si="43"/>
        <v>0</v>
      </c>
      <c r="EA13" s="9"/>
      <c r="EB13" s="12"/>
      <c r="EC13" s="7">
        <f t="shared" ca="1" si="44"/>
        <v>0</v>
      </c>
      <c r="ED13" s="9"/>
      <c r="EE13" s="12"/>
      <c r="EF13" s="7">
        <f t="shared" ca="1" si="45"/>
        <v>0</v>
      </c>
      <c r="EG13" s="9"/>
      <c r="EH13" s="127">
        <f t="shared" ca="1" si="46"/>
        <v>47.6</v>
      </c>
      <c r="EI13" s="292" t="str">
        <f t="shared" si="47"/>
        <v>Бирюков Егор - Благова Маргарита</v>
      </c>
      <c r="EJ13" s="293"/>
      <c r="EK13" s="294"/>
      <c r="EL13" s="14">
        <f t="shared" ca="1" si="48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44</v>
      </c>
      <c r="C14" s="76"/>
      <c r="D14" s="126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/>
      <c r="S14" s="126">
        <f t="shared" ca="1" si="6"/>
        <v>0</v>
      </c>
      <c r="T14" s="9"/>
      <c r="U14" s="12"/>
      <c r="V14" s="126">
        <f t="shared" ca="1" si="7"/>
        <v>0</v>
      </c>
      <c r="W14" s="9"/>
      <c r="X14" s="12"/>
      <c r="Y14" s="126">
        <f t="shared" ca="1" si="8"/>
        <v>0</v>
      </c>
      <c r="Z14" s="9"/>
      <c r="AA14" s="12"/>
      <c r="AB14" s="126">
        <f t="shared" ca="1" si="9"/>
        <v>0</v>
      </c>
      <c r="AC14" s="9"/>
      <c r="AD14" s="12"/>
      <c r="AE14" s="126">
        <f t="shared" ca="1" si="10"/>
        <v>0</v>
      </c>
      <c r="AF14" s="9"/>
      <c r="AG14" s="12">
        <v>5</v>
      </c>
      <c r="AH14" s="162">
        <f t="shared" ca="1" si="11"/>
        <v>5.6</v>
      </c>
      <c r="AI14" s="30"/>
      <c r="AJ14" s="12">
        <v>5</v>
      </c>
      <c r="AK14" s="126">
        <f t="shared" ca="1" si="12"/>
        <v>5.6</v>
      </c>
      <c r="AL14" s="9"/>
      <c r="AM14" s="12">
        <v>5</v>
      </c>
      <c r="AN14" s="126">
        <f t="shared" ca="1" si="13"/>
        <v>4.8</v>
      </c>
      <c r="AO14" s="9"/>
      <c r="AP14" s="12">
        <v>5</v>
      </c>
      <c r="AQ14" s="126">
        <f t="shared" ca="1" si="14"/>
        <v>4</v>
      </c>
      <c r="AR14" s="9"/>
      <c r="AS14" s="12"/>
      <c r="AT14" s="126">
        <f t="shared" ca="1" si="15"/>
        <v>0</v>
      </c>
      <c r="AU14" s="9"/>
      <c r="AV14" s="12"/>
      <c r="AW14" s="126">
        <f t="shared" ca="1" si="16"/>
        <v>0</v>
      </c>
      <c r="AX14" s="9"/>
      <c r="AY14" s="12"/>
      <c r="AZ14" s="126">
        <f t="shared" ca="1" si="17"/>
        <v>0</v>
      </c>
      <c r="BA14" s="9"/>
      <c r="BB14" s="12"/>
      <c r="BC14" s="126">
        <f t="shared" ca="1" si="18"/>
        <v>0</v>
      </c>
      <c r="BD14" s="9"/>
      <c r="BE14" s="12"/>
      <c r="BF14" s="126">
        <f t="shared" ca="1" si="19"/>
        <v>0</v>
      </c>
      <c r="BG14" s="9"/>
      <c r="BH14" s="12"/>
      <c r="BI14" s="126">
        <f t="shared" ca="1" si="20"/>
        <v>0</v>
      </c>
      <c r="BJ14" s="9"/>
      <c r="BK14" s="12"/>
      <c r="BL14" s="126">
        <f t="shared" ca="1" si="21"/>
        <v>0</v>
      </c>
      <c r="BM14" s="9"/>
      <c r="BN14" s="12"/>
      <c r="BO14" s="126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7">
        <f t="shared" ca="1" si="29"/>
        <v>0</v>
      </c>
      <c r="CK14" s="9"/>
      <c r="CL14" s="12"/>
      <c r="CM14" s="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7">
        <f t="shared" ca="1" si="46"/>
        <v>20</v>
      </c>
      <c r="EI14" s="287" t="str">
        <f t="shared" si="47"/>
        <v>Ковалев Александр - Конюхова Евгения</v>
      </c>
      <c r="EJ14" s="288"/>
      <c r="EK14" s="289"/>
      <c r="EL14" s="14">
        <f t="shared" ca="1" si="48"/>
        <v>5</v>
      </c>
    </row>
    <row r="15" spans="1:143" ht="16.899999999999999" customHeight="1" x14ac:dyDescent="0.25">
      <c r="A15" s="14">
        <f t="shared" si="0"/>
        <v>6</v>
      </c>
      <c r="B15" s="116" t="s">
        <v>43</v>
      </c>
      <c r="C15" s="76"/>
      <c r="D15" s="126">
        <f t="shared" ca="1" si="1"/>
        <v>0</v>
      </c>
      <c r="E15" s="30"/>
      <c r="F15" s="12"/>
      <c r="G15" s="126">
        <f t="shared" ca="1" si="2"/>
        <v>0</v>
      </c>
      <c r="H15" s="30"/>
      <c r="I15" s="12"/>
      <c r="J15" s="126">
        <f t="shared" ca="1" si="3"/>
        <v>0</v>
      </c>
      <c r="K15" s="30"/>
      <c r="L15" s="12"/>
      <c r="M15" s="126">
        <f t="shared" ca="1" si="4"/>
        <v>0</v>
      </c>
      <c r="N15" s="30"/>
      <c r="O15" s="12"/>
      <c r="P15" s="126">
        <f t="shared" ca="1" si="5"/>
        <v>0</v>
      </c>
      <c r="Q15" s="30"/>
      <c r="R15" s="12"/>
      <c r="S15" s="126">
        <f t="shared" ca="1" si="6"/>
        <v>0</v>
      </c>
      <c r="T15" s="30"/>
      <c r="U15" s="12"/>
      <c r="V15" s="126">
        <f t="shared" ca="1" si="7"/>
        <v>0</v>
      </c>
      <c r="W15" s="30"/>
      <c r="X15" s="12"/>
      <c r="Y15" s="126">
        <f t="shared" ca="1" si="8"/>
        <v>0</v>
      </c>
      <c r="Z15" s="30"/>
      <c r="AA15" s="12"/>
      <c r="AB15" s="126">
        <f t="shared" ca="1" si="9"/>
        <v>0</v>
      </c>
      <c r="AC15" s="30"/>
      <c r="AD15" s="12"/>
      <c r="AE15" s="126">
        <f t="shared" ca="1" si="10"/>
        <v>0</v>
      </c>
      <c r="AF15" s="30"/>
      <c r="AG15" s="12"/>
      <c r="AH15" s="162">
        <f t="shared" ca="1" si="11"/>
        <v>0</v>
      </c>
      <c r="AI15" s="30"/>
      <c r="AJ15" s="12">
        <v>4</v>
      </c>
      <c r="AK15" s="126">
        <f t="shared" ca="1" si="12"/>
        <v>8.3999999999999986</v>
      </c>
      <c r="AL15" s="30"/>
      <c r="AM15" s="12"/>
      <c r="AN15" s="126">
        <f t="shared" ca="1" si="13"/>
        <v>0</v>
      </c>
      <c r="AO15" s="30"/>
      <c r="AP15" s="12">
        <v>4</v>
      </c>
      <c r="AQ15" s="126">
        <f t="shared" ca="1" si="14"/>
        <v>6</v>
      </c>
      <c r="AR15" s="30"/>
      <c r="AS15" s="12"/>
      <c r="AT15" s="126">
        <f t="shared" ca="1" si="15"/>
        <v>0</v>
      </c>
      <c r="AU15" s="30"/>
      <c r="AV15" s="12"/>
      <c r="AW15" s="126">
        <f t="shared" ca="1" si="16"/>
        <v>0</v>
      </c>
      <c r="AX15" s="30"/>
      <c r="AY15" s="12"/>
      <c r="AZ15" s="126">
        <f t="shared" ca="1" si="17"/>
        <v>0</v>
      </c>
      <c r="BA15" s="30"/>
      <c r="BB15" s="12"/>
      <c r="BC15" s="126">
        <f t="shared" ca="1" si="18"/>
        <v>0</v>
      </c>
      <c r="BD15" s="30"/>
      <c r="BE15" s="12"/>
      <c r="BF15" s="126">
        <f t="shared" ca="1" si="19"/>
        <v>0</v>
      </c>
      <c r="BG15" s="30"/>
      <c r="BH15" s="12"/>
      <c r="BI15" s="126">
        <f t="shared" ca="1" si="20"/>
        <v>0</v>
      </c>
      <c r="BJ15" s="30"/>
      <c r="BK15" s="12"/>
      <c r="BL15" s="126">
        <f t="shared" ca="1" si="21"/>
        <v>0</v>
      </c>
      <c r="BM15" s="30"/>
      <c r="BN15" s="12"/>
      <c r="BO15" s="126">
        <f t="shared" ca="1" si="22"/>
        <v>0</v>
      </c>
      <c r="BP15" s="30"/>
      <c r="BQ15" s="12"/>
      <c r="BR15" s="7">
        <f t="shared" ca="1" si="23"/>
        <v>0</v>
      </c>
      <c r="BS15" s="30"/>
      <c r="BT15" s="12"/>
      <c r="BU15" s="7">
        <f t="shared" ca="1" si="24"/>
        <v>0</v>
      </c>
      <c r="BV15" s="30"/>
      <c r="BW15" s="12"/>
      <c r="BX15" s="7">
        <f t="shared" ca="1" si="25"/>
        <v>0</v>
      </c>
      <c r="BY15" s="30"/>
      <c r="BZ15" s="12"/>
      <c r="CA15" s="7">
        <f t="shared" ca="1" si="26"/>
        <v>0</v>
      </c>
      <c r="CB15" s="30"/>
      <c r="CC15" s="12"/>
      <c r="CD15" s="27">
        <f t="shared" ca="1" si="27"/>
        <v>0</v>
      </c>
      <c r="CE15" s="30"/>
      <c r="CF15" s="12"/>
      <c r="CG15" s="27">
        <f t="shared" ca="1" si="28"/>
        <v>0</v>
      </c>
      <c r="CH15" s="30"/>
      <c r="CI15" s="12"/>
      <c r="CJ15" s="27">
        <f t="shared" ca="1" si="29"/>
        <v>0</v>
      </c>
      <c r="CK15" s="30"/>
      <c r="CL15" s="12"/>
      <c r="CM15" s="27">
        <f t="shared" ca="1" si="30"/>
        <v>0</v>
      </c>
      <c r="CN15" s="30"/>
      <c r="CO15" s="12"/>
      <c r="CP15" s="27">
        <f t="shared" ca="1" si="31"/>
        <v>0</v>
      </c>
      <c r="CQ15" s="30"/>
      <c r="CR15" s="12"/>
      <c r="CS15" s="27">
        <f t="shared" ca="1" si="32"/>
        <v>0</v>
      </c>
      <c r="CT15" s="30"/>
      <c r="CU15" s="12"/>
      <c r="CV15" s="27">
        <f t="shared" ca="1" si="33"/>
        <v>0</v>
      </c>
      <c r="CW15" s="30"/>
      <c r="CX15" s="12"/>
      <c r="CY15" s="7">
        <f t="shared" ca="1" si="34"/>
        <v>0</v>
      </c>
      <c r="CZ15" s="30"/>
      <c r="DA15" s="12"/>
      <c r="DB15" s="7">
        <f t="shared" ca="1" si="35"/>
        <v>0</v>
      </c>
      <c r="DC15" s="30"/>
      <c r="DD15" s="12"/>
      <c r="DE15" s="7">
        <f t="shared" ca="1" si="36"/>
        <v>0</v>
      </c>
      <c r="DF15" s="30"/>
      <c r="DG15" s="12"/>
      <c r="DH15" s="7">
        <f t="shared" ca="1" si="37"/>
        <v>0</v>
      </c>
      <c r="DI15" s="30"/>
      <c r="DJ15" s="12"/>
      <c r="DK15" s="7">
        <f t="shared" ca="1" si="38"/>
        <v>0</v>
      </c>
      <c r="DL15" s="30"/>
      <c r="DM15" s="12"/>
      <c r="DN15" s="7">
        <f t="shared" ca="1" si="39"/>
        <v>0</v>
      </c>
      <c r="DO15" s="30"/>
      <c r="DP15" s="12"/>
      <c r="DQ15" s="7">
        <f t="shared" ca="1" si="40"/>
        <v>0</v>
      </c>
      <c r="DR15" s="30"/>
      <c r="DS15" s="12"/>
      <c r="DT15" s="7">
        <f t="shared" ca="1" si="41"/>
        <v>0</v>
      </c>
      <c r="DU15" s="30"/>
      <c r="DV15" s="12"/>
      <c r="DW15" s="7">
        <f t="shared" ca="1" si="42"/>
        <v>0</v>
      </c>
      <c r="DX15" s="30"/>
      <c r="DY15" s="12"/>
      <c r="DZ15" s="7">
        <f t="shared" ca="1" si="43"/>
        <v>0</v>
      </c>
      <c r="EA15" s="30"/>
      <c r="EB15" s="12"/>
      <c r="EC15" s="7">
        <f t="shared" ca="1" si="44"/>
        <v>0</v>
      </c>
      <c r="ED15" s="30"/>
      <c r="EE15" s="12"/>
      <c r="EF15" s="7">
        <f t="shared" ca="1" si="45"/>
        <v>0</v>
      </c>
      <c r="EG15" s="30"/>
      <c r="EH15" s="127">
        <f t="shared" ca="1" si="46"/>
        <v>14.399999999999999</v>
      </c>
      <c r="EI15" s="287" t="str">
        <f t="shared" si="47"/>
        <v>Чебыкин Артем - Хабонен Анастасия</v>
      </c>
      <c r="EJ15" s="288"/>
      <c r="EK15" s="289"/>
      <c r="EL15" s="14">
        <f t="shared" ca="1" si="48"/>
        <v>6</v>
      </c>
    </row>
    <row r="16" spans="1:143" x14ac:dyDescent="0.25">
      <c r="A16" s="14">
        <f t="shared" si="0"/>
        <v>7</v>
      </c>
      <c r="B16" s="116" t="s">
        <v>91</v>
      </c>
      <c r="C16" s="76"/>
      <c r="D16" s="126">
        <f t="shared" ca="1" si="1"/>
        <v>0</v>
      </c>
      <c r="E16" s="9"/>
      <c r="F16" s="12"/>
      <c r="G16" s="126">
        <f t="shared" ca="1" si="2"/>
        <v>0</v>
      </c>
      <c r="H16" s="9"/>
      <c r="I16" s="12"/>
      <c r="J16" s="126">
        <f t="shared" ca="1" si="3"/>
        <v>0</v>
      </c>
      <c r="K16" s="9"/>
      <c r="L16" s="12"/>
      <c r="M16" s="126">
        <f t="shared" ca="1" si="4"/>
        <v>0</v>
      </c>
      <c r="N16" s="9"/>
      <c r="O16" s="12"/>
      <c r="P16" s="126">
        <f t="shared" ca="1" si="5"/>
        <v>0</v>
      </c>
      <c r="Q16" s="9"/>
      <c r="R16" s="12"/>
      <c r="S16" s="126">
        <f t="shared" ca="1" si="6"/>
        <v>0</v>
      </c>
      <c r="T16" s="9"/>
      <c r="U16" s="12"/>
      <c r="V16" s="126">
        <f t="shared" ca="1" si="7"/>
        <v>0</v>
      </c>
      <c r="W16" s="9"/>
      <c r="X16" s="12"/>
      <c r="Y16" s="126">
        <f t="shared" ca="1" si="8"/>
        <v>0</v>
      </c>
      <c r="Z16" s="9"/>
      <c r="AA16" s="12"/>
      <c r="AB16" s="126">
        <f t="shared" ca="1" si="9"/>
        <v>0</v>
      </c>
      <c r="AC16" s="9"/>
      <c r="AD16" s="12"/>
      <c r="AE16" s="126">
        <f t="shared" ca="1" si="10"/>
        <v>0</v>
      </c>
      <c r="AF16" s="9"/>
      <c r="AG16" s="12"/>
      <c r="AH16" s="162">
        <f t="shared" ca="1" si="11"/>
        <v>0</v>
      </c>
      <c r="AI16" s="30"/>
      <c r="AJ16" s="12"/>
      <c r="AK16" s="126">
        <f t="shared" ca="1" si="12"/>
        <v>0</v>
      </c>
      <c r="AL16" s="9"/>
      <c r="AM16" s="12"/>
      <c r="AN16" s="126">
        <f t="shared" ca="1" si="13"/>
        <v>0</v>
      </c>
      <c r="AO16" s="9"/>
      <c r="AP16" s="12">
        <v>3</v>
      </c>
      <c r="AQ16" s="126">
        <f t="shared" ca="1" si="14"/>
        <v>8</v>
      </c>
      <c r="AR16" s="9"/>
      <c r="AS16" s="12"/>
      <c r="AT16" s="126">
        <f t="shared" ca="1" si="15"/>
        <v>0</v>
      </c>
      <c r="AU16" s="9"/>
      <c r="AV16" s="12"/>
      <c r="AW16" s="126">
        <f t="shared" ca="1" si="16"/>
        <v>0</v>
      </c>
      <c r="AX16" s="9"/>
      <c r="AY16" s="12"/>
      <c r="AZ16" s="126">
        <f t="shared" ca="1" si="17"/>
        <v>0</v>
      </c>
      <c r="BA16" s="9"/>
      <c r="BB16" s="12"/>
      <c r="BC16" s="126">
        <f t="shared" ca="1" si="18"/>
        <v>0</v>
      </c>
      <c r="BD16" s="9"/>
      <c r="BE16" s="12"/>
      <c r="BF16" s="126">
        <f t="shared" ca="1" si="19"/>
        <v>0</v>
      </c>
      <c r="BG16" s="9"/>
      <c r="BH16" s="12"/>
      <c r="BI16" s="126">
        <f t="shared" ca="1" si="20"/>
        <v>0</v>
      </c>
      <c r="BJ16" s="9"/>
      <c r="BK16" s="12"/>
      <c r="BL16" s="126">
        <f t="shared" ca="1" si="21"/>
        <v>0</v>
      </c>
      <c r="BM16" s="9"/>
      <c r="BN16" s="12"/>
      <c r="BO16" s="126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7">
        <f t="shared" ca="1" si="29"/>
        <v>0</v>
      </c>
      <c r="CK16" s="9"/>
      <c r="CL16" s="12"/>
      <c r="CM16" s="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7">
        <f t="shared" ca="1" si="46"/>
        <v>8</v>
      </c>
      <c r="EI16" s="287" t="str">
        <f t="shared" si="47"/>
        <v>Казанцев Тимофей - Сумина София</v>
      </c>
      <c r="EJ16" s="288"/>
      <c r="EK16" s="289"/>
      <c r="EL16" s="14">
        <f t="shared" ca="1" si="48"/>
        <v>7</v>
      </c>
    </row>
    <row r="17" spans="1:143" x14ac:dyDescent="0.25">
      <c r="A17" s="14">
        <f t="shared" si="0"/>
        <v>8</v>
      </c>
      <c r="B17" s="116" t="s">
        <v>151</v>
      </c>
      <c r="C17" s="76"/>
      <c r="D17" s="126">
        <f t="shared" ca="1" si="1"/>
        <v>0</v>
      </c>
      <c r="E17" s="9"/>
      <c r="F17" s="12"/>
      <c r="G17" s="126">
        <f t="shared" ca="1" si="2"/>
        <v>0</v>
      </c>
      <c r="H17" s="9"/>
      <c r="I17" s="12"/>
      <c r="J17" s="126">
        <f t="shared" ca="1" si="3"/>
        <v>0</v>
      </c>
      <c r="K17" s="9"/>
      <c r="L17" s="12"/>
      <c r="M17" s="126">
        <f t="shared" ca="1" si="4"/>
        <v>0</v>
      </c>
      <c r="N17" s="9"/>
      <c r="O17" s="12"/>
      <c r="P17" s="126">
        <f t="shared" ca="1" si="5"/>
        <v>0</v>
      </c>
      <c r="Q17" s="9"/>
      <c r="R17" s="12"/>
      <c r="S17" s="126">
        <f t="shared" ca="1" si="6"/>
        <v>0</v>
      </c>
      <c r="T17" s="9"/>
      <c r="U17" s="12"/>
      <c r="V17" s="126">
        <f t="shared" ca="1" si="7"/>
        <v>0</v>
      </c>
      <c r="W17" s="9"/>
      <c r="X17" s="12">
        <v>26</v>
      </c>
      <c r="Y17" s="126">
        <f t="shared" ca="1" si="8"/>
        <v>3.6</v>
      </c>
      <c r="Z17" s="9"/>
      <c r="AA17" s="12"/>
      <c r="AB17" s="126">
        <f t="shared" ca="1" si="9"/>
        <v>0</v>
      </c>
      <c r="AC17" s="9"/>
      <c r="AD17" s="12"/>
      <c r="AE17" s="126">
        <f t="shared" ca="1" si="10"/>
        <v>0</v>
      </c>
      <c r="AF17" s="9"/>
      <c r="AG17" s="12"/>
      <c r="AH17" s="162">
        <f t="shared" ca="1" si="11"/>
        <v>0</v>
      </c>
      <c r="AI17" s="30"/>
      <c r="AJ17" s="12"/>
      <c r="AK17" s="126">
        <f t="shared" ca="1" si="12"/>
        <v>0</v>
      </c>
      <c r="AL17" s="9"/>
      <c r="AM17" s="12">
        <v>6</v>
      </c>
      <c r="AN17" s="126">
        <f t="shared" ca="1" si="13"/>
        <v>2.4</v>
      </c>
      <c r="AO17" s="9"/>
      <c r="AP17" s="12"/>
      <c r="AQ17" s="126">
        <f t="shared" ca="1" si="14"/>
        <v>0</v>
      </c>
      <c r="AR17" s="9"/>
      <c r="AS17" s="12"/>
      <c r="AT17" s="126">
        <f t="shared" ca="1" si="15"/>
        <v>0</v>
      </c>
      <c r="AU17" s="9"/>
      <c r="AV17" s="12"/>
      <c r="AW17" s="126">
        <f t="shared" ca="1" si="16"/>
        <v>0</v>
      </c>
      <c r="AX17" s="9"/>
      <c r="AY17" s="12"/>
      <c r="AZ17" s="126">
        <f t="shared" ca="1" si="17"/>
        <v>0</v>
      </c>
      <c r="BA17" s="9"/>
      <c r="BB17" s="12"/>
      <c r="BC17" s="126">
        <f t="shared" ca="1" si="18"/>
        <v>0</v>
      </c>
      <c r="BD17" s="9"/>
      <c r="BE17" s="12"/>
      <c r="BF17" s="126">
        <f t="shared" ca="1" si="19"/>
        <v>0</v>
      </c>
      <c r="BG17" s="9"/>
      <c r="BH17" s="12"/>
      <c r="BI17" s="126">
        <f t="shared" ca="1" si="20"/>
        <v>0</v>
      </c>
      <c r="BJ17" s="9"/>
      <c r="BK17" s="12"/>
      <c r="BL17" s="126">
        <f t="shared" ca="1" si="21"/>
        <v>0</v>
      </c>
      <c r="BM17" s="9"/>
      <c r="BN17" s="12"/>
      <c r="BO17" s="126">
        <f t="shared" ca="1" si="22"/>
        <v>0</v>
      </c>
      <c r="BP17" s="9"/>
      <c r="BQ17" s="12"/>
      <c r="BR17" s="7">
        <f t="shared" ca="1" si="23"/>
        <v>0</v>
      </c>
      <c r="BS17" s="9"/>
      <c r="BT17" s="12"/>
      <c r="BU17" s="7">
        <f t="shared" ca="1" si="24"/>
        <v>0</v>
      </c>
      <c r="BV17" s="9"/>
      <c r="BW17" s="12"/>
      <c r="BX17" s="7">
        <f t="shared" ca="1" si="25"/>
        <v>0</v>
      </c>
      <c r="BY17" s="9"/>
      <c r="BZ17" s="12"/>
      <c r="CA17" s="7">
        <f t="shared" ca="1" si="26"/>
        <v>0</v>
      </c>
      <c r="CB17" s="9"/>
      <c r="CC17" s="12"/>
      <c r="CD17" s="7">
        <f t="shared" ca="1" si="27"/>
        <v>0</v>
      </c>
      <c r="CE17" s="9"/>
      <c r="CF17" s="12"/>
      <c r="CG17" s="7">
        <f t="shared" ca="1" si="28"/>
        <v>0</v>
      </c>
      <c r="CH17" s="9"/>
      <c r="CI17" s="12"/>
      <c r="CJ17" s="7">
        <f t="shared" ca="1" si="29"/>
        <v>0</v>
      </c>
      <c r="CK17" s="9"/>
      <c r="CL17" s="12"/>
      <c r="CM17" s="7">
        <f t="shared" ca="1" si="30"/>
        <v>0</v>
      </c>
      <c r="CN17" s="9"/>
      <c r="CO17" s="12"/>
      <c r="CP17" s="7">
        <f t="shared" ca="1" si="31"/>
        <v>0</v>
      </c>
      <c r="CQ17" s="9"/>
      <c r="CR17" s="12"/>
      <c r="CS17" s="7">
        <f t="shared" ca="1" si="32"/>
        <v>0</v>
      </c>
      <c r="CT17" s="9"/>
      <c r="CU17" s="12"/>
      <c r="CV17" s="7">
        <f t="shared" ca="1" si="33"/>
        <v>0</v>
      </c>
      <c r="CW17" s="9"/>
      <c r="CX17" s="12"/>
      <c r="CY17" s="7">
        <f t="shared" ca="1" si="34"/>
        <v>0</v>
      </c>
      <c r="CZ17" s="9"/>
      <c r="DA17" s="12"/>
      <c r="DB17" s="7">
        <f t="shared" ca="1" si="35"/>
        <v>0</v>
      </c>
      <c r="DC17" s="9"/>
      <c r="DD17" s="12"/>
      <c r="DE17" s="7">
        <f t="shared" ca="1" si="36"/>
        <v>0</v>
      </c>
      <c r="DF17" s="9"/>
      <c r="DG17" s="12"/>
      <c r="DH17" s="7">
        <f t="shared" ca="1" si="37"/>
        <v>0</v>
      </c>
      <c r="DI17" s="9"/>
      <c r="DJ17" s="12"/>
      <c r="DK17" s="7">
        <f t="shared" ca="1" si="38"/>
        <v>0</v>
      </c>
      <c r="DL17" s="9"/>
      <c r="DM17" s="12"/>
      <c r="DN17" s="7">
        <f t="shared" ca="1" si="39"/>
        <v>0</v>
      </c>
      <c r="DO17" s="9"/>
      <c r="DP17" s="12"/>
      <c r="DQ17" s="7">
        <f t="shared" ca="1" si="40"/>
        <v>0</v>
      </c>
      <c r="DR17" s="9"/>
      <c r="DS17" s="12"/>
      <c r="DT17" s="7">
        <f t="shared" ca="1" si="41"/>
        <v>0</v>
      </c>
      <c r="DU17" s="9"/>
      <c r="DV17" s="12"/>
      <c r="DW17" s="7">
        <f t="shared" ca="1" si="42"/>
        <v>0</v>
      </c>
      <c r="DX17" s="9"/>
      <c r="DY17" s="12"/>
      <c r="DZ17" s="7">
        <f t="shared" ca="1" si="43"/>
        <v>0</v>
      </c>
      <c r="EA17" s="9"/>
      <c r="EB17" s="12"/>
      <c r="EC17" s="7">
        <f t="shared" ca="1" si="44"/>
        <v>0</v>
      </c>
      <c r="ED17" s="9"/>
      <c r="EE17" s="12"/>
      <c r="EF17" s="7">
        <f t="shared" ca="1" si="45"/>
        <v>0</v>
      </c>
      <c r="EG17" s="9"/>
      <c r="EH17" s="127">
        <f t="shared" ca="1" si="46"/>
        <v>6</v>
      </c>
      <c r="EI17" s="287" t="str">
        <f t="shared" si="47"/>
        <v>Борош Георгий - Ефимова Алина</v>
      </c>
      <c r="EJ17" s="288"/>
      <c r="EK17" s="289"/>
      <c r="EL17" s="14">
        <f t="shared" ca="1" si="48"/>
        <v>8</v>
      </c>
    </row>
    <row r="18" spans="1:143" x14ac:dyDescent="0.25">
      <c r="A18" s="14">
        <f t="shared" si="0"/>
        <v>9</v>
      </c>
      <c r="B18" s="116" t="s">
        <v>63</v>
      </c>
      <c r="C18" s="76"/>
      <c r="D18" s="126">
        <f t="shared" ca="1" si="1"/>
        <v>0</v>
      </c>
      <c r="E18" s="9"/>
      <c r="F18" s="12"/>
      <c r="G18" s="126">
        <f t="shared" ca="1" si="2"/>
        <v>0</v>
      </c>
      <c r="H18" s="9"/>
      <c r="I18" s="12"/>
      <c r="J18" s="126">
        <f t="shared" ca="1" si="3"/>
        <v>0</v>
      </c>
      <c r="K18" s="9"/>
      <c r="L18" s="12"/>
      <c r="M18" s="126">
        <f t="shared" ca="1" si="4"/>
        <v>0</v>
      </c>
      <c r="N18" s="9"/>
      <c r="O18" s="12"/>
      <c r="P18" s="126">
        <f t="shared" ca="1" si="5"/>
        <v>0</v>
      </c>
      <c r="Q18" s="9"/>
      <c r="R18" s="12"/>
      <c r="S18" s="126">
        <f t="shared" ca="1" si="6"/>
        <v>0</v>
      </c>
      <c r="T18" s="9"/>
      <c r="U18" s="12"/>
      <c r="V18" s="126">
        <f t="shared" ca="1" si="7"/>
        <v>0</v>
      </c>
      <c r="W18" s="9"/>
      <c r="X18" s="12"/>
      <c r="Y18" s="126">
        <f t="shared" ca="1" si="8"/>
        <v>0</v>
      </c>
      <c r="Z18" s="9"/>
      <c r="AA18" s="12"/>
      <c r="AB18" s="126">
        <f t="shared" ca="1" si="9"/>
        <v>0</v>
      </c>
      <c r="AC18" s="9"/>
      <c r="AD18" s="12"/>
      <c r="AE18" s="126">
        <f t="shared" ca="1" si="10"/>
        <v>0</v>
      </c>
      <c r="AF18" s="9"/>
      <c r="AG18" s="12"/>
      <c r="AH18" s="162">
        <f t="shared" ca="1" si="11"/>
        <v>0</v>
      </c>
      <c r="AI18" s="30"/>
      <c r="AJ18" s="12">
        <v>6</v>
      </c>
      <c r="AK18" s="126">
        <f t="shared" ca="1" si="12"/>
        <v>2.8</v>
      </c>
      <c r="AL18" s="9"/>
      <c r="AM18" s="12">
        <v>7</v>
      </c>
      <c r="AN18" s="126">
        <f t="shared" ca="1" si="13"/>
        <v>2.4</v>
      </c>
      <c r="AO18" s="9"/>
      <c r="AP18" s="12"/>
      <c r="AQ18" s="126">
        <f t="shared" ca="1" si="14"/>
        <v>0</v>
      </c>
      <c r="AR18" s="9"/>
      <c r="AS18" s="12"/>
      <c r="AT18" s="126">
        <f t="shared" ca="1" si="15"/>
        <v>0</v>
      </c>
      <c r="AU18" s="9"/>
      <c r="AV18" s="12"/>
      <c r="AW18" s="126">
        <f t="shared" ca="1" si="16"/>
        <v>0</v>
      </c>
      <c r="AX18" s="9"/>
      <c r="AY18" s="12"/>
      <c r="AZ18" s="126">
        <f t="shared" ca="1" si="17"/>
        <v>0</v>
      </c>
      <c r="BA18" s="9"/>
      <c r="BB18" s="12"/>
      <c r="BC18" s="126">
        <f t="shared" ca="1" si="18"/>
        <v>0</v>
      </c>
      <c r="BD18" s="9"/>
      <c r="BE18" s="12"/>
      <c r="BF18" s="126">
        <f t="shared" ca="1" si="19"/>
        <v>0</v>
      </c>
      <c r="BG18" s="9"/>
      <c r="BH18" s="12"/>
      <c r="BI18" s="126">
        <f t="shared" ca="1" si="20"/>
        <v>0</v>
      </c>
      <c r="BJ18" s="9"/>
      <c r="BK18" s="12"/>
      <c r="BL18" s="126">
        <f t="shared" ca="1" si="21"/>
        <v>0</v>
      </c>
      <c r="BM18" s="9"/>
      <c r="BN18" s="12"/>
      <c r="BO18" s="126">
        <f t="shared" ca="1" si="22"/>
        <v>0</v>
      </c>
      <c r="BP18" s="9"/>
      <c r="BQ18" s="12"/>
      <c r="BR18" s="7">
        <f t="shared" ca="1" si="23"/>
        <v>0</v>
      </c>
      <c r="BS18" s="9"/>
      <c r="BT18" s="12"/>
      <c r="BU18" s="7">
        <f t="shared" ca="1" si="24"/>
        <v>0</v>
      </c>
      <c r="BV18" s="9"/>
      <c r="BW18" s="12"/>
      <c r="BX18" s="7">
        <f t="shared" ca="1" si="25"/>
        <v>0</v>
      </c>
      <c r="BY18" s="9"/>
      <c r="BZ18" s="12"/>
      <c r="CA18" s="7">
        <f t="shared" ca="1" si="26"/>
        <v>0</v>
      </c>
      <c r="CB18" s="9"/>
      <c r="CC18" s="12"/>
      <c r="CD18" s="7">
        <f t="shared" ca="1" si="27"/>
        <v>0</v>
      </c>
      <c r="CE18" s="9"/>
      <c r="CF18" s="12"/>
      <c r="CG18" s="7">
        <f t="shared" ca="1" si="28"/>
        <v>0</v>
      </c>
      <c r="CH18" s="9"/>
      <c r="CI18" s="12"/>
      <c r="CJ18" s="7">
        <f t="shared" ca="1" si="29"/>
        <v>0</v>
      </c>
      <c r="CK18" s="9"/>
      <c r="CL18" s="12"/>
      <c r="CM18" s="7">
        <f t="shared" ca="1" si="30"/>
        <v>0</v>
      </c>
      <c r="CN18" s="9"/>
      <c r="CO18" s="12"/>
      <c r="CP18" s="7">
        <f t="shared" ca="1" si="31"/>
        <v>0</v>
      </c>
      <c r="CQ18" s="9"/>
      <c r="CR18" s="12"/>
      <c r="CS18" s="7">
        <f t="shared" ca="1" si="32"/>
        <v>0</v>
      </c>
      <c r="CT18" s="9"/>
      <c r="CU18" s="12"/>
      <c r="CV18" s="7">
        <f t="shared" ca="1" si="33"/>
        <v>0</v>
      </c>
      <c r="CW18" s="9"/>
      <c r="CX18" s="12"/>
      <c r="CY18" s="7">
        <f t="shared" ca="1" si="34"/>
        <v>0</v>
      </c>
      <c r="CZ18" s="9"/>
      <c r="DA18" s="12"/>
      <c r="DB18" s="7">
        <f t="shared" ca="1" si="35"/>
        <v>0</v>
      </c>
      <c r="DC18" s="9"/>
      <c r="DD18" s="12"/>
      <c r="DE18" s="7">
        <f t="shared" ca="1" si="36"/>
        <v>0</v>
      </c>
      <c r="DF18" s="9"/>
      <c r="DG18" s="12"/>
      <c r="DH18" s="7">
        <f t="shared" ca="1" si="37"/>
        <v>0</v>
      </c>
      <c r="DI18" s="9"/>
      <c r="DJ18" s="12"/>
      <c r="DK18" s="7">
        <f t="shared" ca="1" si="38"/>
        <v>0</v>
      </c>
      <c r="DL18" s="9"/>
      <c r="DM18" s="12"/>
      <c r="DN18" s="7">
        <f t="shared" ca="1" si="39"/>
        <v>0</v>
      </c>
      <c r="DO18" s="9"/>
      <c r="DP18" s="12"/>
      <c r="DQ18" s="7">
        <f t="shared" ca="1" si="40"/>
        <v>0</v>
      </c>
      <c r="DR18" s="9"/>
      <c r="DS18" s="12"/>
      <c r="DT18" s="7">
        <f t="shared" ca="1" si="41"/>
        <v>0</v>
      </c>
      <c r="DU18" s="9"/>
      <c r="DV18" s="12"/>
      <c r="DW18" s="7">
        <f t="shared" ca="1" si="42"/>
        <v>0</v>
      </c>
      <c r="DX18" s="9"/>
      <c r="DY18" s="12"/>
      <c r="DZ18" s="7">
        <f t="shared" ca="1" si="43"/>
        <v>0</v>
      </c>
      <c r="EA18" s="9"/>
      <c r="EB18" s="12"/>
      <c r="EC18" s="7">
        <f t="shared" ca="1" si="44"/>
        <v>0</v>
      </c>
      <c r="ED18" s="9"/>
      <c r="EE18" s="12"/>
      <c r="EF18" s="7">
        <f t="shared" ca="1" si="45"/>
        <v>0</v>
      </c>
      <c r="EG18" s="9"/>
      <c r="EH18" s="127">
        <f t="shared" ca="1" si="46"/>
        <v>5.1999999999999993</v>
      </c>
      <c r="EI18" s="287" t="str">
        <f t="shared" ref="EI18" si="49">B18</f>
        <v>Слободчиков Марк - Клюкина Дарья</v>
      </c>
      <c r="EJ18" s="288"/>
      <c r="EK18" s="289"/>
      <c r="EL18" s="14">
        <f t="shared" ref="EL18" ca="1" si="50">IF(EH18&gt;0,RANK(EH18,$EH$10:$EH$24),0)</f>
        <v>9</v>
      </c>
    </row>
    <row r="19" spans="1:143" s="89" customFormat="1" x14ac:dyDescent="0.25">
      <c r="A19" s="86"/>
      <c r="B19" s="229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219"/>
      <c r="AU19" s="88"/>
      <c r="AW19" s="219"/>
      <c r="AX19" s="88"/>
      <c r="AZ19" s="219"/>
      <c r="BA19" s="88"/>
      <c r="BC19" s="219"/>
      <c r="BD19" s="88"/>
      <c r="BF19" s="219"/>
      <c r="BG19" s="88"/>
      <c r="BI19" s="219"/>
      <c r="BJ19" s="88"/>
      <c r="BL19" s="219"/>
      <c r="BM19" s="88"/>
      <c r="BO19" s="219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C19" s="88"/>
      <c r="ED19" s="88"/>
      <c r="EF19" s="88"/>
      <c r="EG19" s="88"/>
      <c r="EH19" s="225"/>
      <c r="EI19" s="286"/>
      <c r="EJ19" s="286"/>
      <c r="EK19" s="286"/>
      <c r="EL19" s="86"/>
    </row>
    <row r="20" spans="1:143" s="89" customFormat="1" x14ac:dyDescent="0.25">
      <c r="A20" s="86"/>
      <c r="B20" s="229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219"/>
      <c r="AU20" s="88"/>
      <c r="AW20" s="219"/>
      <c r="AX20" s="88"/>
      <c r="AZ20" s="219"/>
      <c r="BA20" s="88"/>
      <c r="BC20" s="219"/>
      <c r="BD20" s="88"/>
      <c r="BF20" s="219"/>
      <c r="BG20" s="88"/>
      <c r="BI20" s="219"/>
      <c r="BJ20" s="88"/>
      <c r="BL20" s="219"/>
      <c r="BM20" s="88"/>
      <c r="BO20" s="219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25"/>
      <c r="EI20" s="290"/>
      <c r="EJ20" s="290"/>
      <c r="EK20" s="290"/>
      <c r="EL20" s="86"/>
      <c r="EM20" s="224"/>
    </row>
    <row r="21" spans="1:143" s="89" customFormat="1" x14ac:dyDescent="0.25">
      <c r="A21" s="86"/>
      <c r="B21" s="229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219"/>
      <c r="AU21" s="88"/>
      <c r="AW21" s="219"/>
      <c r="AX21" s="88"/>
      <c r="AZ21" s="219"/>
      <c r="BA21" s="88"/>
      <c r="BC21" s="219"/>
      <c r="BD21" s="88"/>
      <c r="BF21" s="219"/>
      <c r="BG21" s="88"/>
      <c r="BI21" s="219"/>
      <c r="BJ21" s="88"/>
      <c r="BL21" s="219"/>
      <c r="BM21" s="88"/>
      <c r="BO21" s="219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25"/>
      <c r="EI21" s="286"/>
      <c r="EJ21" s="286"/>
      <c r="EK21" s="286"/>
      <c r="EL21" s="86"/>
    </row>
    <row r="22" spans="1:143" s="89" customFormat="1" x14ac:dyDescent="0.25">
      <c r="A22" s="86"/>
      <c r="B22" s="224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219"/>
      <c r="AU22" s="88"/>
      <c r="AW22" s="219"/>
      <c r="AX22" s="88"/>
      <c r="AZ22" s="219"/>
      <c r="BA22" s="88"/>
      <c r="BC22" s="219"/>
      <c r="BD22" s="88"/>
      <c r="BF22" s="219"/>
      <c r="BG22" s="88"/>
      <c r="BI22" s="219"/>
      <c r="BJ22" s="88"/>
      <c r="BL22" s="219"/>
      <c r="BM22" s="88"/>
      <c r="BO22" s="219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C22" s="88"/>
      <c r="ED22" s="88"/>
      <c r="EF22" s="88"/>
      <c r="EG22" s="88"/>
      <c r="EH22" s="225"/>
      <c r="EI22" s="286"/>
      <c r="EJ22" s="286"/>
      <c r="EK22" s="286"/>
      <c r="EL22" s="86"/>
    </row>
    <row r="23" spans="1:143" s="89" customFormat="1" x14ac:dyDescent="0.25">
      <c r="A23" s="86"/>
      <c r="C23" s="248"/>
      <c r="D23" s="219"/>
      <c r="E23" s="249"/>
      <c r="G23" s="219"/>
      <c r="H23" s="249"/>
      <c r="I23" s="248"/>
      <c r="J23" s="219"/>
      <c r="K23" s="249"/>
      <c r="L23" s="248"/>
      <c r="M23" s="219"/>
      <c r="N23" s="249"/>
      <c r="O23" s="248"/>
      <c r="P23" s="219"/>
      <c r="Q23" s="249"/>
      <c r="R23" s="248"/>
      <c r="S23" s="219"/>
      <c r="T23" s="249"/>
      <c r="U23" s="248"/>
      <c r="V23" s="219"/>
      <c r="W23" s="249"/>
      <c r="X23" s="248"/>
      <c r="Y23" s="219"/>
      <c r="Z23" s="249"/>
      <c r="AA23" s="248"/>
      <c r="AB23" s="219"/>
      <c r="AC23" s="249"/>
      <c r="AD23" s="248"/>
      <c r="AE23" s="219"/>
      <c r="AF23" s="249"/>
      <c r="AG23" s="248"/>
      <c r="AH23" s="219"/>
      <c r="AI23" s="249"/>
      <c r="AJ23" s="248"/>
      <c r="AK23" s="219"/>
      <c r="AL23" s="249"/>
      <c r="AM23" s="248"/>
      <c r="AN23" s="219"/>
      <c r="AO23" s="249"/>
      <c r="AP23" s="248"/>
      <c r="AQ23" s="219"/>
      <c r="AR23" s="249"/>
      <c r="AS23" s="248"/>
      <c r="AT23" s="219"/>
      <c r="AU23" s="249"/>
      <c r="AV23" s="248"/>
      <c r="AW23" s="219"/>
      <c r="AX23" s="249"/>
      <c r="AY23" s="248"/>
      <c r="AZ23" s="219"/>
      <c r="BA23" s="249"/>
      <c r="BB23" s="248"/>
      <c r="BC23" s="219"/>
      <c r="BD23" s="249"/>
      <c r="BE23" s="248"/>
      <c r="BF23" s="219"/>
      <c r="BG23" s="249"/>
      <c r="BH23" s="248"/>
      <c r="BI23" s="219"/>
      <c r="BJ23" s="249"/>
      <c r="BK23" s="248"/>
      <c r="BL23" s="219"/>
      <c r="BM23" s="249"/>
      <c r="BN23" s="248"/>
      <c r="BO23" s="219"/>
      <c r="BP23" s="249"/>
      <c r="BQ23" s="248"/>
      <c r="BR23" s="249"/>
      <c r="BS23" s="249"/>
      <c r="BT23" s="248"/>
      <c r="BU23" s="249"/>
      <c r="BV23" s="249"/>
      <c r="BW23" s="248"/>
      <c r="BX23" s="249"/>
      <c r="BY23" s="249"/>
      <c r="BZ23" s="248"/>
      <c r="CA23" s="249"/>
      <c r="CB23" s="249"/>
      <c r="CC23" s="248"/>
      <c r="CD23" s="249"/>
      <c r="CE23" s="249"/>
      <c r="CF23" s="248"/>
      <c r="CG23" s="249"/>
      <c r="CH23" s="249"/>
      <c r="CI23" s="248"/>
      <c r="CJ23" s="249"/>
      <c r="CK23" s="249"/>
      <c r="CL23" s="248"/>
      <c r="CM23" s="249"/>
      <c r="CN23" s="249"/>
      <c r="CO23" s="248"/>
      <c r="CP23" s="249"/>
      <c r="CQ23" s="249"/>
      <c r="CR23" s="248"/>
      <c r="CS23" s="249"/>
      <c r="CT23" s="249"/>
      <c r="CU23" s="248"/>
      <c r="CV23" s="249"/>
      <c r="CW23" s="249"/>
      <c r="CX23" s="248"/>
      <c r="CY23" s="249"/>
      <c r="CZ23" s="249"/>
      <c r="DA23" s="248"/>
      <c r="DB23" s="249"/>
      <c r="DC23" s="249"/>
      <c r="DD23" s="248"/>
      <c r="DE23" s="249"/>
      <c r="DF23" s="249"/>
      <c r="DG23" s="248"/>
      <c r="DH23" s="249"/>
      <c r="DI23" s="249"/>
      <c r="DJ23" s="248"/>
      <c r="DK23" s="249"/>
      <c r="DL23" s="249"/>
      <c r="DM23" s="248"/>
      <c r="DN23" s="249"/>
      <c r="DO23" s="249"/>
      <c r="DP23" s="248"/>
      <c r="DQ23" s="249"/>
      <c r="DR23" s="249"/>
      <c r="DS23" s="248"/>
      <c r="DT23" s="249"/>
      <c r="DU23" s="249"/>
      <c r="DV23" s="248"/>
      <c r="DW23" s="249"/>
      <c r="DX23" s="249"/>
      <c r="DY23" s="248"/>
      <c r="DZ23" s="249"/>
      <c r="EA23" s="249"/>
      <c r="EB23" s="248"/>
      <c r="EC23" s="249"/>
      <c r="ED23" s="249"/>
      <c r="EE23" s="248"/>
      <c r="EF23" s="249"/>
      <c r="EG23" s="249"/>
      <c r="EH23" s="225"/>
      <c r="EI23" s="286"/>
      <c r="EJ23" s="286"/>
      <c r="EK23" s="286"/>
      <c r="EL23" s="86"/>
    </row>
    <row r="24" spans="1:143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219"/>
      <c r="BA24" s="88"/>
      <c r="BC24" s="219"/>
      <c r="BD24" s="88"/>
      <c r="BF24" s="219"/>
      <c r="BG24" s="88"/>
      <c r="BI24" s="219"/>
      <c r="BJ24" s="88"/>
      <c r="BL24" s="219"/>
      <c r="BM24" s="88"/>
      <c r="BO24" s="219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H24" s="225"/>
      <c r="EI24" s="286"/>
      <c r="EJ24" s="286"/>
      <c r="EK24" s="286"/>
      <c r="EL24" s="86"/>
    </row>
  </sheetData>
  <sortState ref="B10:EH18">
    <sortCondition descending="1" ref="EH10"/>
  </sortState>
  <mergeCells count="196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C6:E6"/>
    <mergeCell ref="F6:H6"/>
    <mergeCell ref="I6:K6"/>
    <mergeCell ref="L6:N6"/>
    <mergeCell ref="O6:Q6"/>
    <mergeCell ref="R6:T6"/>
    <mergeCell ref="U6:W6"/>
    <mergeCell ref="DG5:DI5"/>
    <mergeCell ref="DJ5:DL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X6:Z6"/>
    <mergeCell ref="AA6:AC6"/>
    <mergeCell ref="AD6:AF6"/>
    <mergeCell ref="AG6:AI6"/>
    <mergeCell ref="AJ6:AL6"/>
    <mergeCell ref="AM6:AO6"/>
    <mergeCell ref="DY5:EA5"/>
    <mergeCell ref="EB5:ED5"/>
    <mergeCell ref="EE5:EG5"/>
    <mergeCell ref="DM5:DO5"/>
    <mergeCell ref="DP5:DR5"/>
    <mergeCell ref="DS5:DU5"/>
    <mergeCell ref="DV5:DX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AA7:AC7"/>
    <mergeCell ref="AD7:AF7"/>
    <mergeCell ref="AG7:AI7"/>
    <mergeCell ref="AJ7:AL7"/>
    <mergeCell ref="AM7:AO7"/>
    <mergeCell ref="AP7:AR7"/>
    <mergeCell ref="EB6:ED6"/>
    <mergeCell ref="EE6:EG6"/>
    <mergeCell ref="C7:E7"/>
    <mergeCell ref="F7:H7"/>
    <mergeCell ref="I7:K7"/>
    <mergeCell ref="L7:N7"/>
    <mergeCell ref="O7:Q7"/>
    <mergeCell ref="R7:T7"/>
    <mergeCell ref="U7:W7"/>
    <mergeCell ref="X7:Z7"/>
    <mergeCell ref="DJ6:DL6"/>
    <mergeCell ref="DM6:DO6"/>
    <mergeCell ref="DP6:DR6"/>
    <mergeCell ref="DS6:DU6"/>
    <mergeCell ref="DV6:DX6"/>
    <mergeCell ref="DY6:EA6"/>
    <mergeCell ref="CR6:CT6"/>
    <mergeCell ref="CU6:CW6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AD8:AF8"/>
    <mergeCell ref="AG8:AI8"/>
    <mergeCell ref="AJ8:AL8"/>
    <mergeCell ref="AM8:AO8"/>
    <mergeCell ref="AP8:AR8"/>
    <mergeCell ref="AS8:AU8"/>
    <mergeCell ref="EE7:EG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M7:DO7"/>
    <mergeCell ref="DP7:DR7"/>
    <mergeCell ref="DS7:DU7"/>
    <mergeCell ref="DV7:DX7"/>
    <mergeCell ref="DY7:EA7"/>
    <mergeCell ref="EB7:ED7"/>
    <mergeCell ref="CU7:CW7"/>
    <mergeCell ref="CX7:CZ7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EI9:EK9"/>
    <mergeCell ref="EI10:EK10"/>
    <mergeCell ref="EI11:EK11"/>
    <mergeCell ref="EI12:EK12"/>
    <mergeCell ref="EI13:EK13"/>
    <mergeCell ref="EI14:EK14"/>
    <mergeCell ref="DP8:DR8"/>
    <mergeCell ref="DS8:DU8"/>
    <mergeCell ref="DV8:DX8"/>
    <mergeCell ref="DY8:EA8"/>
    <mergeCell ref="EB8:ED8"/>
    <mergeCell ref="EE8:EG8"/>
    <mergeCell ref="EI21:EK21"/>
    <mergeCell ref="EI22:EK22"/>
    <mergeCell ref="EI23:EK23"/>
    <mergeCell ref="EI24:EK24"/>
    <mergeCell ref="EI15:EK15"/>
    <mergeCell ref="EI16:EK16"/>
    <mergeCell ref="EI17:EK17"/>
    <mergeCell ref="EI18:EK18"/>
    <mergeCell ref="EI19:EK19"/>
    <mergeCell ref="EI20:EK20"/>
  </mergeCells>
  <conditionalFormatting sqref="EL10:EL17 EL19:EL24">
    <cfRule type="cellIs" dxfId="350" priority="4" stopIfTrue="1" operator="equal">
      <formula>3</formula>
    </cfRule>
    <cfRule type="cellIs" dxfId="349" priority="5" stopIfTrue="1" operator="equal">
      <formula>2</formula>
    </cfRule>
    <cfRule type="cellIs" dxfId="348" priority="6" stopIfTrue="1" operator="equal">
      <formula>1</formula>
    </cfRule>
  </conditionalFormatting>
  <conditionalFormatting sqref="EL18">
    <cfRule type="cellIs" dxfId="347" priority="1" stopIfTrue="1" operator="equal">
      <formula>3</formula>
    </cfRule>
    <cfRule type="cellIs" dxfId="346" priority="2" stopIfTrue="1" operator="equal">
      <formula>2</formula>
    </cfRule>
    <cfRule type="cellIs" dxfId="345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D34"/>
  <sheetViews>
    <sheetView topLeftCell="AQ1" zoomScale="60" zoomScaleNormal="60" workbookViewId="0">
      <selection activeCell="BQ31" sqref="BQ31"/>
    </sheetView>
  </sheetViews>
  <sheetFormatPr defaultRowHeight="15" x14ac:dyDescent="0.25"/>
  <cols>
    <col min="1" max="1" width="4.28515625" customWidth="1"/>
    <col min="2" max="2" width="59.7109375" bestFit="1" customWidth="1"/>
    <col min="3" max="11" width="6.42578125" customWidth="1"/>
    <col min="12" max="38" width="7.140625" customWidth="1"/>
    <col min="39" max="40" width="5.85546875" customWidth="1"/>
    <col min="41" max="41" width="9.140625" customWidth="1"/>
    <col min="42" max="53" width="7.140625" customWidth="1"/>
    <col min="54" max="74" width="9.140625" customWidth="1"/>
    <col min="75" max="77" width="9.140625" hidden="1" customWidth="1"/>
    <col min="78" max="78" width="8.28515625" customWidth="1"/>
    <col min="79" max="79" width="5.85546875" customWidth="1"/>
    <col min="80" max="80" width="4.85546875" customWidth="1"/>
    <col min="81" max="81" width="31.140625" customWidth="1"/>
  </cols>
  <sheetData>
    <row r="4" spans="1:82" ht="15.75" thickBot="1" x14ac:dyDescent="0.3">
      <c r="BH4" s="89" t="s">
        <v>123</v>
      </c>
    </row>
    <row r="5" spans="1:82" ht="72.75" customHeight="1" thickBot="1" x14ac:dyDescent="0.3">
      <c r="A5" s="1"/>
      <c r="B5" s="139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1" t="s">
        <v>90</v>
      </c>
      <c r="AT5" s="312"/>
      <c r="AU5" s="300"/>
      <c r="AV5" s="311" t="s">
        <v>115</v>
      </c>
      <c r="AW5" s="312"/>
      <c r="AX5" s="313"/>
      <c r="AY5" s="311" t="s">
        <v>117</v>
      </c>
      <c r="AZ5" s="312"/>
      <c r="BA5" s="313"/>
      <c r="BB5" s="311" t="s">
        <v>118</v>
      </c>
      <c r="BC5" s="312"/>
      <c r="BD5" s="313"/>
      <c r="BE5" s="311" t="s">
        <v>120</v>
      </c>
      <c r="BF5" s="312"/>
      <c r="BG5" s="313"/>
      <c r="BH5" s="311" t="s">
        <v>122</v>
      </c>
      <c r="BI5" s="312"/>
      <c r="BJ5" s="313"/>
      <c r="BK5" s="311" t="s">
        <v>121</v>
      </c>
      <c r="BL5" s="312"/>
      <c r="BM5" s="313"/>
      <c r="BN5" s="311" t="s">
        <v>140</v>
      </c>
      <c r="BO5" s="312"/>
      <c r="BP5" s="313"/>
      <c r="BQ5" s="309" t="s">
        <v>161</v>
      </c>
      <c r="BR5" s="310"/>
      <c r="BS5" s="297"/>
      <c r="BT5" s="309" t="s">
        <v>171</v>
      </c>
      <c r="BU5" s="310"/>
      <c r="BV5" s="297"/>
      <c r="BW5" s="309"/>
      <c r="BX5" s="310"/>
      <c r="BY5" s="297"/>
    </row>
    <row r="6" spans="1:82" ht="15.75" thickBot="1" x14ac:dyDescent="0.3">
      <c r="A6" s="1"/>
      <c r="B6" s="39" t="s">
        <v>1</v>
      </c>
      <c r="C6" s="298">
        <v>175</v>
      </c>
      <c r="D6" s="299"/>
      <c r="E6" s="300"/>
      <c r="F6" s="323"/>
      <c r="G6" s="324"/>
      <c r="H6" s="325"/>
      <c r="I6" s="298">
        <v>148</v>
      </c>
      <c r="J6" s="299"/>
      <c r="K6" s="304"/>
      <c r="L6" s="298">
        <v>310</v>
      </c>
      <c r="M6" s="299"/>
      <c r="N6" s="304"/>
      <c r="O6" s="298">
        <v>401</v>
      </c>
      <c r="P6" s="299"/>
      <c r="Q6" s="304"/>
      <c r="R6" s="298">
        <v>151</v>
      </c>
      <c r="S6" s="299"/>
      <c r="T6" s="300"/>
      <c r="U6" s="323"/>
      <c r="V6" s="324"/>
      <c r="W6" s="325"/>
      <c r="X6" s="298">
        <v>290</v>
      </c>
      <c r="Y6" s="299"/>
      <c r="Z6" s="300"/>
      <c r="AA6" s="298">
        <v>74</v>
      </c>
      <c r="AB6" s="299"/>
      <c r="AC6" s="300"/>
      <c r="AD6" s="323"/>
      <c r="AE6" s="324"/>
      <c r="AF6" s="325"/>
      <c r="AG6" s="298">
        <v>43</v>
      </c>
      <c r="AH6" s="299"/>
      <c r="AI6" s="300"/>
      <c r="AJ6" s="298">
        <v>7</v>
      </c>
      <c r="AK6" s="299"/>
      <c r="AL6" s="300"/>
      <c r="AM6" s="298">
        <v>7</v>
      </c>
      <c r="AN6" s="299"/>
      <c r="AO6" s="300"/>
      <c r="AP6" s="298">
        <v>7</v>
      </c>
      <c r="AQ6" s="299"/>
      <c r="AR6" s="300"/>
      <c r="AS6" s="298">
        <v>7</v>
      </c>
      <c r="AT6" s="299"/>
      <c r="AU6" s="300"/>
      <c r="AV6" s="298">
        <v>101</v>
      </c>
      <c r="AW6" s="299"/>
      <c r="AX6" s="300"/>
      <c r="AY6" s="298">
        <v>28</v>
      </c>
      <c r="AZ6" s="299"/>
      <c r="BA6" s="300"/>
      <c r="BB6" s="298">
        <v>206</v>
      </c>
      <c r="BC6" s="299"/>
      <c r="BD6" s="300"/>
      <c r="BE6" s="298">
        <v>202</v>
      </c>
      <c r="BF6" s="299"/>
      <c r="BG6" s="300"/>
      <c r="BH6" s="295">
        <v>151</v>
      </c>
      <c r="BI6" s="296"/>
      <c r="BJ6" s="337"/>
      <c r="BK6" s="295">
        <v>30</v>
      </c>
      <c r="BL6" s="296"/>
      <c r="BM6" s="337"/>
      <c r="BN6" s="295">
        <v>526</v>
      </c>
      <c r="BO6" s="296"/>
      <c r="BP6" s="337"/>
      <c r="BQ6" s="295">
        <v>167</v>
      </c>
      <c r="BR6" s="296"/>
      <c r="BS6" s="297"/>
      <c r="BT6" s="295">
        <v>126</v>
      </c>
      <c r="BU6" s="296"/>
      <c r="BV6" s="297"/>
      <c r="BW6" s="295"/>
      <c r="BX6" s="296"/>
      <c r="BY6" s="297"/>
    </row>
    <row r="7" spans="1:82" ht="15.75" thickBot="1" x14ac:dyDescent="0.3">
      <c r="A7" s="1"/>
      <c r="B7" s="39" t="s">
        <v>5</v>
      </c>
      <c r="C7" s="305">
        <v>6</v>
      </c>
      <c r="D7" s="306"/>
      <c r="E7" s="307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7</v>
      </c>
      <c r="P7" s="306"/>
      <c r="Q7" s="308"/>
      <c r="R7" s="305">
        <v>6</v>
      </c>
      <c r="S7" s="306"/>
      <c r="T7" s="307"/>
      <c r="U7" s="326"/>
      <c r="V7" s="327"/>
      <c r="W7" s="328"/>
      <c r="X7" s="305">
        <v>7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1</v>
      </c>
      <c r="AK7" s="306"/>
      <c r="AL7" s="307"/>
      <c r="AM7" s="305">
        <v>1</v>
      </c>
      <c r="AN7" s="306"/>
      <c r="AO7" s="307"/>
      <c r="AP7" s="305">
        <v>1</v>
      </c>
      <c r="AQ7" s="306"/>
      <c r="AR7" s="307"/>
      <c r="AS7" s="305">
        <v>1</v>
      </c>
      <c r="AT7" s="306"/>
      <c r="AU7" s="307"/>
      <c r="AV7" s="305">
        <v>5</v>
      </c>
      <c r="AW7" s="306"/>
      <c r="AX7" s="307"/>
      <c r="AY7" s="305">
        <v>3</v>
      </c>
      <c r="AZ7" s="306"/>
      <c r="BA7" s="307"/>
      <c r="BB7" s="305">
        <v>6</v>
      </c>
      <c r="BC7" s="306"/>
      <c r="BD7" s="307"/>
      <c r="BE7" s="305">
        <v>6</v>
      </c>
      <c r="BF7" s="306"/>
      <c r="BG7" s="307"/>
      <c r="BH7" s="301">
        <v>6</v>
      </c>
      <c r="BI7" s="302"/>
      <c r="BJ7" s="335"/>
      <c r="BK7" s="301">
        <v>3</v>
      </c>
      <c r="BL7" s="302"/>
      <c r="BM7" s="335"/>
      <c r="BN7" s="301">
        <v>8</v>
      </c>
      <c r="BO7" s="302"/>
      <c r="BP7" s="335"/>
      <c r="BQ7" s="301">
        <v>6</v>
      </c>
      <c r="BR7" s="302"/>
      <c r="BS7" s="303"/>
      <c r="BT7" s="301">
        <v>6</v>
      </c>
      <c r="BU7" s="302"/>
      <c r="BV7" s="303"/>
      <c r="BW7" s="301"/>
      <c r="BX7" s="302"/>
      <c r="BY7" s="303"/>
    </row>
    <row r="8" spans="1:82" ht="15.75" customHeight="1" thickBot="1" x14ac:dyDescent="0.3">
      <c r="A8" s="1"/>
      <c r="B8" s="39" t="s">
        <v>0</v>
      </c>
      <c r="C8" s="298">
        <v>1.8</v>
      </c>
      <c r="D8" s="299"/>
      <c r="E8" s="300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8">
        <v>1</v>
      </c>
      <c r="AT8" s="299"/>
      <c r="AU8" s="300"/>
      <c r="AV8" s="295">
        <v>1.6</v>
      </c>
      <c r="AW8" s="296"/>
      <c r="AX8" s="337"/>
      <c r="AY8" s="295">
        <v>1</v>
      </c>
      <c r="AZ8" s="296"/>
      <c r="BA8" s="337"/>
      <c r="BB8" s="298">
        <v>1.6</v>
      </c>
      <c r="BC8" s="299"/>
      <c r="BD8" s="300"/>
      <c r="BE8" s="298">
        <v>1.6</v>
      </c>
      <c r="BF8" s="299"/>
      <c r="BG8" s="300"/>
      <c r="BH8" s="295">
        <v>1.6</v>
      </c>
      <c r="BI8" s="296"/>
      <c r="BJ8" s="337"/>
      <c r="BK8" s="295">
        <v>1</v>
      </c>
      <c r="BL8" s="296"/>
      <c r="BM8" s="337"/>
      <c r="BN8" s="295">
        <v>1.8</v>
      </c>
      <c r="BO8" s="296"/>
      <c r="BP8" s="337"/>
      <c r="BQ8" s="295">
        <v>1.6</v>
      </c>
      <c r="BR8" s="296"/>
      <c r="BS8" s="297"/>
      <c r="BT8" s="295">
        <v>1.6</v>
      </c>
      <c r="BU8" s="296"/>
      <c r="BV8" s="297"/>
      <c r="BW8" s="295"/>
      <c r="BX8" s="296"/>
      <c r="BY8" s="297"/>
    </row>
    <row r="9" spans="1:82" ht="29.2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95" t="s">
        <v>2</v>
      </c>
      <c r="BL9" s="96" t="s">
        <v>3</v>
      </c>
      <c r="BM9" s="95" t="s">
        <v>6</v>
      </c>
      <c r="BN9" s="95" t="s">
        <v>2</v>
      </c>
      <c r="BO9" s="96" t="s">
        <v>3</v>
      </c>
      <c r="BP9" s="96" t="s">
        <v>6</v>
      </c>
      <c r="BQ9" s="95" t="s">
        <v>2</v>
      </c>
      <c r="BR9" s="96" t="s">
        <v>3</v>
      </c>
      <c r="BS9" s="96" t="s">
        <v>6</v>
      </c>
      <c r="BT9" s="95" t="s">
        <v>2</v>
      </c>
      <c r="BU9" s="96" t="s">
        <v>3</v>
      </c>
      <c r="BV9" s="96" t="s">
        <v>6</v>
      </c>
      <c r="BW9" s="95" t="s">
        <v>2</v>
      </c>
      <c r="BX9" s="96" t="s">
        <v>3</v>
      </c>
      <c r="BY9" s="96" t="s">
        <v>6</v>
      </c>
      <c r="BZ9" s="143" t="s">
        <v>7</v>
      </c>
      <c r="CA9" s="351" t="s">
        <v>8</v>
      </c>
      <c r="CB9" s="351"/>
      <c r="CC9" s="351"/>
      <c r="CD9" s="145" t="s">
        <v>9</v>
      </c>
    </row>
    <row r="10" spans="1:82" ht="15.75" thickBot="1" x14ac:dyDescent="0.3">
      <c r="A10" s="28">
        <f t="shared" ref="A10:A21" si="0">A9+1</f>
        <v>1</v>
      </c>
      <c r="B10" s="216" t="s">
        <v>28</v>
      </c>
      <c r="C10" s="12"/>
      <c r="D10" s="140">
        <f t="shared" ref="D10:D21" ca="1" si="1">IF(C10&gt;0,(INDIRECT(ADDRESS(C10,$C$7,,,"ТаблицаСоответствия"))+E10)*$C$8,0)</f>
        <v>0</v>
      </c>
      <c r="E10" s="30"/>
      <c r="F10" s="12"/>
      <c r="G10" s="140">
        <f t="shared" ref="G10:G21" ca="1" si="2">IF(F10&gt;0,(INDIRECT(ADDRESS(F10,$F$7,,,"ТаблицаСоответствия"))+H10)*$F$8,0)</f>
        <v>0</v>
      </c>
      <c r="H10" s="30"/>
      <c r="I10" s="12"/>
      <c r="J10" s="140">
        <f t="shared" ref="J10:J21" ca="1" si="3">IF(I10&gt;0,(INDIRECT(ADDRESS(I10,$I$7,,,"ТаблицаСоответствия"))+K10)*$I$8,0)</f>
        <v>0</v>
      </c>
      <c r="K10" s="30"/>
      <c r="L10" s="12">
        <v>121</v>
      </c>
      <c r="M10" s="140">
        <f t="shared" ref="M10:M21" ca="1" si="4">IF(L10&gt;0,(INDIRECT(ADDRESS(L10,$L$7,,,"ТаблицаСоответствия"))+N10)*$L$8,0)</f>
        <v>54</v>
      </c>
      <c r="N10" s="30"/>
      <c r="O10" s="12">
        <v>29</v>
      </c>
      <c r="P10" s="140">
        <f t="shared" ref="P10:P21" ca="1" si="5">IF(O10&gt;0,(INDIRECT(ADDRESS(O10,$O$7,,,"ТаблицаСоответствия"))+Q10)*$O$8,0)</f>
        <v>140.4</v>
      </c>
      <c r="Q10" s="30"/>
      <c r="R10" s="12">
        <v>45</v>
      </c>
      <c r="S10" s="140">
        <f t="shared" ref="S10:S21" ca="1" si="6">IF(R10&gt;0,(INDIRECT(ADDRESS(R10,$R$7,,,"ТаблицаСоответствия"))+T10)*$R$8,0)</f>
        <v>68.400000000000006</v>
      </c>
      <c r="T10" s="30"/>
      <c r="U10" s="12"/>
      <c r="V10" s="140">
        <f t="shared" ref="V10:V21" ca="1" si="7">IF(U10&gt;0,(INDIRECT(ADDRESS(U10,$U$7,,,"ТаблицаСоответствия"))+W10)*$U$8,0)</f>
        <v>0</v>
      </c>
      <c r="W10" s="30"/>
      <c r="X10" s="12">
        <v>56</v>
      </c>
      <c r="Y10" s="140">
        <f t="shared" ref="Y10:Y21" ca="1" si="8">IF(X10&gt;0,(INDIRECT(ADDRESS(X10,$X$7,,,"ТаблицаСоответствия"))+Z10)*$X$8,0)</f>
        <v>104.4</v>
      </c>
      <c r="Z10" s="30"/>
      <c r="AA10" s="12">
        <v>45</v>
      </c>
      <c r="AB10" s="140">
        <f t="shared" ref="AB10:AB21" ca="1" si="9">IF(AA10&gt;0,(INDIRECT(ADDRESS(AA10,$AA$7,,,"ТаблицаСоответствия"))+AC10)*$AA$8,0)</f>
        <v>25.2</v>
      </c>
      <c r="AC10" s="30"/>
      <c r="AD10" s="12"/>
      <c r="AE10" s="140">
        <f t="shared" ref="AE10:AE21" ca="1" si="10">IF(AD10&gt;0,(INDIRECT(ADDRESS(AD10,$AD$7,,,"ТаблицаСоответствия"))+AF10)*$AD$8,0)</f>
        <v>0</v>
      </c>
      <c r="AF10" s="30"/>
      <c r="AG10" s="12">
        <v>30</v>
      </c>
      <c r="AH10" s="140">
        <f t="shared" ref="AH10:AH21" ca="1" si="11">IF(AG10&gt;0,(INDIRECT(ADDRESS(AG10,$AG$7,,,"ТаблицаСоответствия"))+AI10)*$AG$8,0)</f>
        <v>16</v>
      </c>
      <c r="AI10" s="30"/>
      <c r="AJ10" s="12"/>
      <c r="AK10" s="140">
        <f t="shared" ref="AK10:AK21" ca="1" si="12">IF(AJ10&gt;0,(INDIRECT(ADDRESS(AJ10,$AJ$7,,,"ТаблицаСоответствия"))+AL10)*$AJ$8,0)</f>
        <v>0</v>
      </c>
      <c r="AL10" s="30"/>
      <c r="AM10" s="12"/>
      <c r="AN10" s="140">
        <f t="shared" ref="AN10:AN21" ca="1" si="13">IF(AM10&gt;0,(INDIRECT(ADDRESS(AM10,$AM$7,,,"ТаблицаСоответствия"))+AO10)*$AM$8,0)</f>
        <v>0</v>
      </c>
      <c r="AO10" s="30"/>
      <c r="AP10" s="12">
        <v>2</v>
      </c>
      <c r="AQ10" s="140">
        <f t="shared" ref="AQ10:AQ21" ca="1" si="14">IF(AP10&gt;0,(INDIRECT(ADDRESS(AP10,$AP$7,,,"ТаблицаСоответствия"))+AR10)*$AP$8,0)</f>
        <v>12</v>
      </c>
      <c r="AR10" s="30"/>
      <c r="AS10" s="12">
        <v>1</v>
      </c>
      <c r="AT10" s="9">
        <f t="shared" ref="AT10:AT21" ca="1" si="15">IF(AS10&gt;0,ROUND((INDIRECT(ADDRESS(AS10,$AS$7,,,"ТаблицаСоответствия"))+AU10)*$AS$8,0),)</f>
        <v>12</v>
      </c>
      <c r="AU10" s="9"/>
      <c r="AV10" s="12">
        <v>5</v>
      </c>
      <c r="AW10" s="9">
        <f t="shared" ref="AW10:AW21" ca="1" si="16">IF(AV10&gt;0,ROUND((INDIRECT(ADDRESS(AV10,$AV$7,,,"ТаблицаСоответствия"))+AX10)*$AV$8,0),)</f>
        <v>150</v>
      </c>
      <c r="AX10" s="9"/>
      <c r="AY10" s="12">
        <v>1</v>
      </c>
      <c r="AZ10" s="9">
        <f t="shared" ref="AZ10:AZ21" ca="1" si="17">IF(AY10&gt;0,ROUND((INDIRECT(ADDRESS(AY10,$AY$7,,,"ТаблицаСоответствия"))+BA10)*$AY$8,0),)</f>
        <v>58</v>
      </c>
      <c r="BA10" s="9"/>
      <c r="BB10" s="12"/>
      <c r="BC10" s="9">
        <f t="shared" ref="BC10:BC21" ca="1" si="18">IF(BB10&gt;0,ROUND((INDIRECT(ADDRESS(BB10,$BB$7,,,"ТаблицаСоответствия"))+BD10)*$BB$8,0),)</f>
        <v>0</v>
      </c>
      <c r="BD10" s="9"/>
      <c r="BE10" s="12">
        <v>61</v>
      </c>
      <c r="BF10" s="9">
        <f t="shared" ref="BF10:BF21" ca="1" si="19">IF(BE10&gt;0,ROUND((INDIRECT(ADDRESS(BE10,$BE$7,,,"ТаблицаСоответствия"))+BG10)*$BE$8,0),)</f>
        <v>48</v>
      </c>
      <c r="BG10" s="9"/>
      <c r="BH10" s="12">
        <v>40</v>
      </c>
      <c r="BI10" s="9">
        <f t="shared" ref="BI10:BI21" ca="1" si="20">IF(BH10&gt;0,ROUND((INDIRECT(ADDRESS(BH10,$BH$7,,,"ТаблицаСоответствия"))+BJ10)*$BH$8,0),)</f>
        <v>74</v>
      </c>
      <c r="BJ10" s="9"/>
      <c r="BK10" s="12"/>
      <c r="BL10" s="30">
        <f t="shared" ref="BL10:BL21" ca="1" si="21">IF(BK10&gt;0,ROUND((INDIRECT(ADDRESS(BK10,$BK$7,,,"ТаблицаСоответствия"))+BM10)*$BK$8,0),)</f>
        <v>0</v>
      </c>
      <c r="BM10" s="30"/>
      <c r="BN10" s="12">
        <v>36</v>
      </c>
      <c r="BO10" s="30">
        <f t="shared" ref="BO10:BO21" ca="1" si="22">IF(BN10&gt;0,ROUND((INDIRECT(ADDRESS(BN10,$BN$7,,,"ТаблицаСоответствия"))+BP10)*$BN$8,0),)</f>
        <v>133</v>
      </c>
      <c r="BP10" s="144"/>
      <c r="BQ10" s="12">
        <v>30</v>
      </c>
      <c r="BR10" s="30">
        <f ca="1">IF(BQ10&gt;0,ROUND((INDIRECT(ADDRESS(BQ10,$BQ$7,,,"ТаблицаСоответствия"))+BS10)*$BQ$8,0),)</f>
        <v>86</v>
      </c>
      <c r="BS10" s="144"/>
      <c r="BT10" s="12"/>
      <c r="BU10" s="30">
        <f ca="1">IF(BT10&gt;0,ROUND((INDIRECT(ADDRESS(BT10,$BT$7,,,"ТаблицаСоответствия"))+BV10)*$BT$8,0),)</f>
        <v>0</v>
      </c>
      <c r="BV10" s="144"/>
      <c r="BW10" s="12"/>
      <c r="BX10" s="30">
        <f ca="1">IF(BW10&gt;0,ROUND((INDIRECT(ADDRESS(BW10,$BW$7,,,"ТаблицаСоответствия"))+BY10)*$BW$8,0),)</f>
        <v>0</v>
      </c>
      <c r="BY10" s="144"/>
      <c r="BZ10" s="152">
        <f ca="1">SUM(BO10,BF10,BI10,BC10,AQ10,P10,AT10,AN10,AH10,D10,G10,J10,M10,S10,V10,Y10,AB10,AE10,AZ10,BL10,AK10,AW10,BR10,BU10,BX10)</f>
        <v>981.4</v>
      </c>
      <c r="CA10" s="338" t="str">
        <f>B10</f>
        <v>Алещенко Матвей - Беляева Василиса</v>
      </c>
      <c r="CB10" s="338"/>
      <c r="CC10" s="338"/>
      <c r="CD10" s="100">
        <f ca="1">IF(BZ10&gt;0,RANK(BZ10,$BZ$10:$BZ$25),0)</f>
        <v>1</v>
      </c>
    </row>
    <row r="11" spans="1:82" ht="15.75" thickBot="1" x14ac:dyDescent="0.3">
      <c r="A11" s="28">
        <f t="shared" si="0"/>
        <v>2</v>
      </c>
      <c r="B11" s="34" t="s">
        <v>99</v>
      </c>
      <c r="C11" s="12">
        <v>47</v>
      </c>
      <c r="D11" s="140">
        <f t="shared" ca="1" si="1"/>
        <v>68.400000000000006</v>
      </c>
      <c r="E11" s="30"/>
      <c r="F11" s="12"/>
      <c r="G11" s="140">
        <f t="shared" ca="1" si="2"/>
        <v>0</v>
      </c>
      <c r="H11" s="30"/>
      <c r="I11" s="12"/>
      <c r="J11" s="140">
        <f t="shared" ca="1" si="3"/>
        <v>0</v>
      </c>
      <c r="K11" s="30"/>
      <c r="L11" s="12"/>
      <c r="M11" s="140">
        <f t="shared" ca="1" si="4"/>
        <v>0</v>
      </c>
      <c r="N11" s="30"/>
      <c r="O11" s="12">
        <v>19</v>
      </c>
      <c r="P11" s="140">
        <f t="shared" ca="1" si="5"/>
        <v>176.4</v>
      </c>
      <c r="Q11" s="30"/>
      <c r="R11" s="12">
        <v>26</v>
      </c>
      <c r="S11" s="140">
        <f t="shared" ca="1" si="6"/>
        <v>104.4</v>
      </c>
      <c r="T11" s="30"/>
      <c r="U11" s="12"/>
      <c r="V11" s="140">
        <f t="shared" ca="1" si="7"/>
        <v>0</v>
      </c>
      <c r="W11" s="30"/>
      <c r="X11" s="12">
        <v>44</v>
      </c>
      <c r="Y11" s="140">
        <f t="shared" ca="1" si="8"/>
        <v>118.8</v>
      </c>
      <c r="Z11" s="30"/>
      <c r="AA11" s="12">
        <v>20</v>
      </c>
      <c r="AB11" s="140">
        <f t="shared" ca="1" si="9"/>
        <v>82.8</v>
      </c>
      <c r="AC11" s="30"/>
      <c r="AD11" s="12"/>
      <c r="AE11" s="140">
        <f t="shared" ca="1" si="10"/>
        <v>0</v>
      </c>
      <c r="AF11" s="30"/>
      <c r="AG11" s="12">
        <v>12</v>
      </c>
      <c r="AH11" s="140">
        <f t="shared" ca="1" si="11"/>
        <v>60.800000000000004</v>
      </c>
      <c r="AI11" s="30"/>
      <c r="AJ11" s="12"/>
      <c r="AK11" s="140">
        <f t="shared" ca="1" si="12"/>
        <v>0</v>
      </c>
      <c r="AL11" s="30"/>
      <c r="AM11" s="12">
        <v>1</v>
      </c>
      <c r="AN11" s="140">
        <f t="shared" ca="1" si="13"/>
        <v>16.799999999999997</v>
      </c>
      <c r="AO11" s="30"/>
      <c r="AP11" s="12">
        <v>1</v>
      </c>
      <c r="AQ11" s="140">
        <f t="shared" ca="1" si="14"/>
        <v>14.399999999999999</v>
      </c>
      <c r="AR11" s="30"/>
      <c r="AS11" s="12"/>
      <c r="AT11" s="30">
        <f t="shared" ca="1" si="15"/>
        <v>0</v>
      </c>
      <c r="AU11" s="30"/>
      <c r="AV11" s="12">
        <v>1</v>
      </c>
      <c r="AW11" s="9">
        <f t="shared" ca="1" si="16"/>
        <v>176</v>
      </c>
      <c r="AX11" s="30"/>
      <c r="AY11" s="12"/>
      <c r="AZ11" s="9">
        <f t="shared" ca="1" si="17"/>
        <v>0</v>
      </c>
      <c r="BA11" s="30"/>
      <c r="BB11" s="12"/>
      <c r="BC11" s="30">
        <f t="shared" ca="1" si="18"/>
        <v>0</v>
      </c>
      <c r="BD11" s="30"/>
      <c r="BE11" s="12"/>
      <c r="BF11" s="30">
        <f t="shared" ca="1" si="19"/>
        <v>0</v>
      </c>
      <c r="BG11" s="30"/>
      <c r="BH11" s="12"/>
      <c r="BI11" s="30">
        <f t="shared" ca="1" si="20"/>
        <v>0</v>
      </c>
      <c r="BJ11" s="30"/>
      <c r="BK11" s="12"/>
      <c r="BL11" s="30">
        <f t="shared" ca="1" si="21"/>
        <v>0</v>
      </c>
      <c r="BM11" s="30"/>
      <c r="BN11" s="12"/>
      <c r="BO11" s="30">
        <f t="shared" ca="1" si="22"/>
        <v>0</v>
      </c>
      <c r="BP11" s="144"/>
      <c r="BQ11" s="12"/>
      <c r="BR11" s="30">
        <f ca="1">IF(BQ11&gt;0,ROUND((INDIRECT(ADDRESS(BQ11,$BQ$7,,,"ТаблицаСоответствия"))+BS11)*$BQ$8,0),)</f>
        <v>0</v>
      </c>
      <c r="BS11" s="144"/>
      <c r="BT11" s="12"/>
      <c r="BU11" s="30">
        <f t="shared" ref="BU11:BU21" ca="1" si="23">IF(BT11&gt;0,ROUND((INDIRECT(ADDRESS(BT11,$BT$7,,,"ТаблицаСоответствия"))+BV11)*$BT$8,0),)</f>
        <v>0</v>
      </c>
      <c r="BV11" s="144"/>
      <c r="BW11" s="12"/>
      <c r="BX11" s="30">
        <f t="shared" ref="BX11:BX21" ca="1" si="24">IF(BW11&gt;0,ROUND((INDIRECT(ADDRESS(BW11,$BW$7,,,"ТаблицаСоответствия"))+BY11)*$BW$8,0),)</f>
        <v>0</v>
      </c>
      <c r="BY11" s="144"/>
      <c r="BZ11" s="152">
        <f t="shared" ref="BZ11:BZ21" ca="1" si="25">SUM(BO11,BF11,BI11,BC11,AQ11,P11,AT11,AN11,AH11,D11,G11,J11,M11,S11,V11,Y11,AB11,AE11,AZ11,BL11,AK11,AW11,BR11,BU11,BX11)</f>
        <v>818.8</v>
      </c>
      <c r="CA11" s="338" t="str">
        <f>B11</f>
        <v>Сулейменов Рустам - Лупинос Миланья</v>
      </c>
      <c r="CB11" s="338"/>
      <c r="CC11" s="338"/>
      <c r="CD11" s="100">
        <f t="shared" ref="CD11:CD19" ca="1" si="26">IF(BZ11&gt;0,RANK(BZ11,$BZ$10:$BZ$25),0)</f>
        <v>2</v>
      </c>
    </row>
    <row r="12" spans="1:82" s="32" customFormat="1" ht="15.75" thickBot="1" x14ac:dyDescent="0.3">
      <c r="A12" s="28">
        <f t="shared" si="0"/>
        <v>3</v>
      </c>
      <c r="B12" s="215" t="s">
        <v>13</v>
      </c>
      <c r="C12" s="12"/>
      <c r="D12" s="140">
        <f t="shared" ca="1" si="1"/>
        <v>0</v>
      </c>
      <c r="E12" s="30"/>
      <c r="F12" s="12"/>
      <c r="G12" s="140">
        <f t="shared" ca="1" si="2"/>
        <v>0</v>
      </c>
      <c r="H12" s="30"/>
      <c r="I12" s="12"/>
      <c r="J12" s="140">
        <f t="shared" ca="1" si="3"/>
        <v>0</v>
      </c>
      <c r="K12" s="30"/>
      <c r="L12" s="12"/>
      <c r="M12" s="140">
        <f t="shared" ca="1" si="4"/>
        <v>0</v>
      </c>
      <c r="N12" s="30"/>
      <c r="O12" s="12"/>
      <c r="P12" s="140">
        <f t="shared" ca="1" si="5"/>
        <v>0</v>
      </c>
      <c r="Q12" s="30"/>
      <c r="R12" s="12">
        <v>56</v>
      </c>
      <c r="S12" s="140">
        <f t="shared" ca="1" si="6"/>
        <v>61.2</v>
      </c>
      <c r="T12" s="30"/>
      <c r="U12" s="12"/>
      <c r="V12" s="140">
        <f t="shared" ca="1" si="7"/>
        <v>0</v>
      </c>
      <c r="W12" s="30"/>
      <c r="X12" s="12"/>
      <c r="Y12" s="140">
        <f t="shared" ca="1" si="8"/>
        <v>0</v>
      </c>
      <c r="Z12" s="30"/>
      <c r="AA12" s="12">
        <v>39</v>
      </c>
      <c r="AB12" s="140">
        <f t="shared" ca="1" si="9"/>
        <v>39.6</v>
      </c>
      <c r="AC12" s="30"/>
      <c r="AD12" s="12"/>
      <c r="AE12" s="140">
        <f t="shared" ca="1" si="10"/>
        <v>0</v>
      </c>
      <c r="AF12" s="30"/>
      <c r="AG12" s="12">
        <v>26</v>
      </c>
      <c r="AH12" s="140">
        <f t="shared" ca="1" si="11"/>
        <v>19.200000000000003</v>
      </c>
      <c r="AI12" s="30"/>
      <c r="AJ12" s="12">
        <v>1</v>
      </c>
      <c r="AK12" s="140">
        <f t="shared" ca="1" si="12"/>
        <v>16.799999999999997</v>
      </c>
      <c r="AL12" s="30"/>
      <c r="AM12" s="12">
        <v>2</v>
      </c>
      <c r="AN12" s="140">
        <f t="shared" ca="1" si="13"/>
        <v>14</v>
      </c>
      <c r="AO12" s="30"/>
      <c r="AP12" s="12">
        <v>3</v>
      </c>
      <c r="AQ12" s="140">
        <f t="shared" ca="1" si="14"/>
        <v>9.6</v>
      </c>
      <c r="AR12" s="30"/>
      <c r="AS12" s="12"/>
      <c r="AT12" s="30">
        <f t="shared" ca="1" si="15"/>
        <v>0</v>
      </c>
      <c r="AU12" s="30"/>
      <c r="AV12" s="12">
        <v>11</v>
      </c>
      <c r="AW12" s="9">
        <f t="shared" ca="1" si="16"/>
        <v>106</v>
      </c>
      <c r="AX12" s="30"/>
      <c r="AY12" s="12">
        <v>3</v>
      </c>
      <c r="AZ12" s="9">
        <f t="shared" ca="1" si="17"/>
        <v>50</v>
      </c>
      <c r="BA12" s="30"/>
      <c r="BB12" s="12"/>
      <c r="BC12" s="30">
        <f t="shared" ca="1" si="18"/>
        <v>0</v>
      </c>
      <c r="BD12" s="30"/>
      <c r="BE12" s="12"/>
      <c r="BF12" s="30">
        <f t="shared" ca="1" si="19"/>
        <v>0</v>
      </c>
      <c r="BG12" s="30"/>
      <c r="BH12" s="12"/>
      <c r="BI12" s="30">
        <f t="shared" ca="1" si="20"/>
        <v>0</v>
      </c>
      <c r="BJ12" s="30"/>
      <c r="BK12" s="12"/>
      <c r="BL12" s="30">
        <f t="shared" ca="1" si="21"/>
        <v>0</v>
      </c>
      <c r="BM12" s="30"/>
      <c r="BN12" s="12"/>
      <c r="BO12" s="30">
        <f t="shared" ca="1" si="22"/>
        <v>0</v>
      </c>
      <c r="BP12" s="144"/>
      <c r="BQ12" s="12"/>
      <c r="BR12" s="30">
        <f ca="1">IF(BQ12&gt;0,ROUND((INDIRECT(ADDRESS(BQ12,$BQ$7,,,"ТаблицаСоответствия"))+BS12)*$BQ$8,0),)</f>
        <v>0</v>
      </c>
      <c r="BS12" s="144"/>
      <c r="BT12" s="12"/>
      <c r="BU12" s="30">
        <f t="shared" ca="1" si="23"/>
        <v>0</v>
      </c>
      <c r="BV12" s="144"/>
      <c r="BW12" s="12"/>
      <c r="BX12" s="30">
        <f t="shared" ca="1" si="24"/>
        <v>0</v>
      </c>
      <c r="BY12" s="144"/>
      <c r="BZ12" s="152">
        <f t="shared" ca="1" si="25"/>
        <v>316.39999999999998</v>
      </c>
      <c r="CA12" s="338" t="str">
        <f>B12</f>
        <v>Зеленовский Иван - Долгова Полина</v>
      </c>
      <c r="CB12" s="338"/>
      <c r="CC12" s="338"/>
      <c r="CD12" s="100">
        <f t="shared" ca="1" si="26"/>
        <v>3</v>
      </c>
    </row>
    <row r="13" spans="1:82" s="32" customFormat="1" ht="15.75" thickBot="1" x14ac:dyDescent="0.3">
      <c r="A13" s="28">
        <f t="shared" si="0"/>
        <v>4</v>
      </c>
      <c r="B13" s="29" t="s">
        <v>29</v>
      </c>
      <c r="C13" s="12"/>
      <c r="D13" s="140">
        <f t="shared" ca="1" si="1"/>
        <v>0</v>
      </c>
      <c r="E13" s="30"/>
      <c r="F13" s="12"/>
      <c r="G13" s="140">
        <f t="shared" ca="1" si="2"/>
        <v>0</v>
      </c>
      <c r="H13" s="30"/>
      <c r="I13" s="12"/>
      <c r="J13" s="140">
        <f t="shared" ca="1" si="3"/>
        <v>0</v>
      </c>
      <c r="K13" s="30"/>
      <c r="L13" s="12">
        <v>157</v>
      </c>
      <c r="M13" s="140">
        <f t="shared" ca="1" si="4"/>
        <v>39.6</v>
      </c>
      <c r="N13" s="30"/>
      <c r="O13" s="12">
        <v>176</v>
      </c>
      <c r="P13" s="140">
        <f t="shared" ca="1" si="5"/>
        <v>32.4</v>
      </c>
      <c r="Q13" s="30"/>
      <c r="R13" s="12">
        <v>100</v>
      </c>
      <c r="S13" s="140">
        <f t="shared" ca="1" si="6"/>
        <v>18</v>
      </c>
      <c r="T13" s="30"/>
      <c r="U13" s="12"/>
      <c r="V13" s="140">
        <f t="shared" ca="1" si="7"/>
        <v>0</v>
      </c>
      <c r="W13" s="30"/>
      <c r="X13" s="12"/>
      <c r="Y13" s="140">
        <f t="shared" ca="1" si="8"/>
        <v>0</v>
      </c>
      <c r="Z13" s="30"/>
      <c r="AA13" s="12">
        <v>51</v>
      </c>
      <c r="AB13" s="140">
        <f t="shared" ca="1" si="9"/>
        <v>18</v>
      </c>
      <c r="AC13" s="30"/>
      <c r="AD13" s="12"/>
      <c r="AE13" s="140">
        <f t="shared" ca="1" si="10"/>
        <v>0</v>
      </c>
      <c r="AF13" s="30"/>
      <c r="AG13" s="12">
        <v>34</v>
      </c>
      <c r="AH13" s="140">
        <f t="shared" ca="1" si="11"/>
        <v>12.8</v>
      </c>
      <c r="AI13" s="30"/>
      <c r="AJ13" s="12">
        <v>2</v>
      </c>
      <c r="AK13" s="140">
        <f t="shared" ca="1" si="12"/>
        <v>14</v>
      </c>
      <c r="AL13" s="30"/>
      <c r="AM13" s="12">
        <v>6</v>
      </c>
      <c r="AN13" s="140">
        <f t="shared" ca="1" si="13"/>
        <v>2.8</v>
      </c>
      <c r="AO13" s="30"/>
      <c r="AP13" s="12">
        <v>5</v>
      </c>
      <c r="AQ13" s="140">
        <f t="shared" ca="1" si="14"/>
        <v>4.8</v>
      </c>
      <c r="AR13" s="30"/>
      <c r="AS13" s="12"/>
      <c r="AT13" s="30">
        <f t="shared" ca="1" si="15"/>
        <v>0</v>
      </c>
      <c r="AU13" s="30"/>
      <c r="AV13" s="12"/>
      <c r="AW13" s="9">
        <f t="shared" ca="1" si="16"/>
        <v>0</v>
      </c>
      <c r="AX13" s="30"/>
      <c r="AY13" s="12"/>
      <c r="AZ13" s="9">
        <f t="shared" ca="1" si="17"/>
        <v>0</v>
      </c>
      <c r="BA13" s="30"/>
      <c r="BB13" s="12"/>
      <c r="BC13" s="30">
        <f t="shared" ca="1" si="18"/>
        <v>0</v>
      </c>
      <c r="BD13" s="30"/>
      <c r="BE13" s="12"/>
      <c r="BF13" s="30">
        <f t="shared" ca="1" si="19"/>
        <v>0</v>
      </c>
      <c r="BG13" s="30"/>
      <c r="BH13" s="12"/>
      <c r="BI13" s="30">
        <f t="shared" ca="1" si="20"/>
        <v>0</v>
      </c>
      <c r="BJ13" s="30"/>
      <c r="BK13" s="12"/>
      <c r="BL13" s="30">
        <f t="shared" ca="1" si="21"/>
        <v>0</v>
      </c>
      <c r="BM13" s="30"/>
      <c r="BN13" s="12"/>
      <c r="BO13" s="30">
        <f t="shared" ca="1" si="22"/>
        <v>0</v>
      </c>
      <c r="BP13" s="144"/>
      <c r="BQ13" s="12"/>
      <c r="BR13" s="30">
        <f ca="1">IF(BQ13&gt;0,ROUND((INDIRECT(ADDRESS(BQ13,$BQ$7,,,"ТаблицаСоответствия"))+BS13)*$BQ$8,0),)</f>
        <v>0</v>
      </c>
      <c r="BS13" s="144"/>
      <c r="BT13" s="12"/>
      <c r="BU13" s="30">
        <f t="shared" ca="1" si="23"/>
        <v>0</v>
      </c>
      <c r="BV13" s="144"/>
      <c r="BW13" s="12"/>
      <c r="BX13" s="30">
        <f t="shared" ca="1" si="24"/>
        <v>0</v>
      </c>
      <c r="BY13" s="144"/>
      <c r="BZ13" s="152">
        <f t="shared" ca="1" si="25"/>
        <v>142.4</v>
      </c>
      <c r="CA13" s="338" t="str">
        <f>B13</f>
        <v>Пирогов Михаил - Казакова София</v>
      </c>
      <c r="CB13" s="338"/>
      <c r="CC13" s="338"/>
      <c r="CD13" s="100">
        <f t="shared" ca="1" si="26"/>
        <v>4</v>
      </c>
    </row>
    <row r="14" spans="1:82" s="32" customFormat="1" ht="15.75" thickBot="1" x14ac:dyDescent="0.3">
      <c r="A14" s="28">
        <f t="shared" si="0"/>
        <v>5</v>
      </c>
      <c r="B14" s="195" t="s">
        <v>72</v>
      </c>
      <c r="C14" s="12"/>
      <c r="D14" s="140">
        <f t="shared" ca="1" si="1"/>
        <v>0</v>
      </c>
      <c r="E14" s="30"/>
      <c r="F14" s="12"/>
      <c r="G14" s="140">
        <f t="shared" ca="1" si="2"/>
        <v>0</v>
      </c>
      <c r="H14" s="30"/>
      <c r="I14" s="12"/>
      <c r="J14" s="140">
        <f t="shared" ca="1" si="3"/>
        <v>0</v>
      </c>
      <c r="K14" s="30"/>
      <c r="L14" s="12"/>
      <c r="M14" s="140">
        <f t="shared" ca="1" si="4"/>
        <v>0</v>
      </c>
      <c r="N14" s="30"/>
      <c r="O14" s="12">
        <v>215</v>
      </c>
      <c r="P14" s="140">
        <f t="shared" ca="1" si="5"/>
        <v>18</v>
      </c>
      <c r="Q14" s="30"/>
      <c r="R14" s="12">
        <v>109</v>
      </c>
      <c r="S14" s="140">
        <f t="shared" ca="1" si="6"/>
        <v>18</v>
      </c>
      <c r="T14" s="30"/>
      <c r="U14" s="12"/>
      <c r="V14" s="140">
        <f t="shared" ca="1" si="7"/>
        <v>0</v>
      </c>
      <c r="W14" s="30"/>
      <c r="X14" s="12"/>
      <c r="Y14" s="140">
        <f t="shared" ca="1" si="8"/>
        <v>0</v>
      </c>
      <c r="Z14" s="30"/>
      <c r="AA14" s="12"/>
      <c r="AB14" s="140">
        <f t="shared" ca="1" si="9"/>
        <v>0</v>
      </c>
      <c r="AC14" s="30"/>
      <c r="AD14" s="12"/>
      <c r="AE14" s="140">
        <f t="shared" ca="1" si="10"/>
        <v>0</v>
      </c>
      <c r="AF14" s="30"/>
      <c r="AG14" s="12">
        <v>41</v>
      </c>
      <c r="AH14" s="140">
        <f t="shared" ca="1" si="11"/>
        <v>6.4</v>
      </c>
      <c r="AI14" s="30"/>
      <c r="AJ14" s="12">
        <v>3</v>
      </c>
      <c r="AK14" s="140">
        <f t="shared" ca="1" si="12"/>
        <v>11.2</v>
      </c>
      <c r="AL14" s="30"/>
      <c r="AM14" s="12"/>
      <c r="AN14" s="140">
        <f t="shared" ca="1" si="13"/>
        <v>0</v>
      </c>
      <c r="AO14" s="30"/>
      <c r="AP14" s="12"/>
      <c r="AQ14" s="140">
        <f t="shared" ca="1" si="14"/>
        <v>0</v>
      </c>
      <c r="AR14" s="30"/>
      <c r="AS14" s="12"/>
      <c r="AT14" s="30">
        <f t="shared" ca="1" si="15"/>
        <v>0</v>
      </c>
      <c r="AU14" s="30"/>
      <c r="AV14" s="12"/>
      <c r="AW14" s="9">
        <f t="shared" ca="1" si="16"/>
        <v>0</v>
      </c>
      <c r="AX14" s="30"/>
      <c r="AY14" s="12"/>
      <c r="AZ14" s="9">
        <f t="shared" ca="1" si="17"/>
        <v>0</v>
      </c>
      <c r="BA14" s="30"/>
      <c r="BB14" s="12"/>
      <c r="BC14" s="30">
        <f t="shared" ca="1" si="18"/>
        <v>0</v>
      </c>
      <c r="BD14" s="30"/>
      <c r="BE14" s="12"/>
      <c r="BF14" s="30">
        <f t="shared" ca="1" si="19"/>
        <v>0</v>
      </c>
      <c r="BG14" s="30"/>
      <c r="BH14" s="12">
        <v>92</v>
      </c>
      <c r="BI14" s="30">
        <f t="shared" ca="1" si="20"/>
        <v>22</v>
      </c>
      <c r="BJ14" s="30"/>
      <c r="BK14" s="12"/>
      <c r="BL14" s="30">
        <f t="shared" ca="1" si="21"/>
        <v>0</v>
      </c>
      <c r="BM14" s="30"/>
      <c r="BN14" s="12"/>
      <c r="BO14" s="30">
        <f t="shared" ca="1" si="22"/>
        <v>0</v>
      </c>
      <c r="BP14" s="144"/>
      <c r="BQ14" s="12"/>
      <c r="BR14" s="30">
        <f ca="1">IF(BQ14&gt;0,ROUND((INDIRECT(ADDRESS(BQ14,$BQ$7,,,"ТаблицаСоответствия"))+BS14)*$BQ$8,0),)</f>
        <v>0</v>
      </c>
      <c r="BS14" s="144"/>
      <c r="BT14" s="12">
        <v>66</v>
      </c>
      <c r="BU14" s="30">
        <f ca="1">IF(BT14&gt;0,ROUND((INDIRECT(ADDRESS(BT14,$BT$7,,,"ТаблицаСоответствия"))+BV14)*$BT$8,0),)</f>
        <v>42</v>
      </c>
      <c r="BV14" s="144"/>
      <c r="BW14" s="12"/>
      <c r="BX14" s="30">
        <f t="shared" ca="1" si="24"/>
        <v>0</v>
      </c>
      <c r="BY14" s="144"/>
      <c r="BZ14" s="152">
        <f t="shared" ca="1" si="25"/>
        <v>117.60000000000001</v>
      </c>
      <c r="CA14" s="338" t="str">
        <f>B14</f>
        <v xml:space="preserve">Бахтов Денис - Дорофеева Софья </v>
      </c>
      <c r="CB14" s="338"/>
      <c r="CC14" s="338"/>
      <c r="CD14" s="100">
        <f t="shared" ca="1" si="26"/>
        <v>5</v>
      </c>
    </row>
    <row r="15" spans="1:82" s="32" customFormat="1" ht="15.75" thickBot="1" x14ac:dyDescent="0.3">
      <c r="A15" s="28">
        <f t="shared" si="0"/>
        <v>6</v>
      </c>
      <c r="B15" s="16" t="s">
        <v>73</v>
      </c>
      <c r="C15" s="12"/>
      <c r="D15" s="140">
        <f t="shared" ca="1" si="1"/>
        <v>0</v>
      </c>
      <c r="E15" s="30"/>
      <c r="F15" s="12"/>
      <c r="G15" s="140">
        <f t="shared" ca="1" si="2"/>
        <v>0</v>
      </c>
      <c r="H15" s="30"/>
      <c r="I15" s="12"/>
      <c r="J15" s="140">
        <f t="shared" ca="1" si="3"/>
        <v>0</v>
      </c>
      <c r="K15" s="30"/>
      <c r="L15" s="12"/>
      <c r="M15" s="140">
        <f t="shared" ca="1" si="4"/>
        <v>0</v>
      </c>
      <c r="N15" s="30"/>
      <c r="O15" s="12"/>
      <c r="P15" s="140">
        <f t="shared" ca="1" si="5"/>
        <v>0</v>
      </c>
      <c r="Q15" s="30"/>
      <c r="R15" s="12">
        <v>109</v>
      </c>
      <c r="S15" s="140">
        <f t="shared" ca="1" si="6"/>
        <v>18</v>
      </c>
      <c r="T15" s="30"/>
      <c r="U15" s="12"/>
      <c r="V15" s="140">
        <f t="shared" ca="1" si="7"/>
        <v>0</v>
      </c>
      <c r="W15" s="30"/>
      <c r="X15" s="12"/>
      <c r="Y15" s="140">
        <f t="shared" ca="1" si="8"/>
        <v>0</v>
      </c>
      <c r="Z15" s="30"/>
      <c r="AA15" s="12">
        <v>62</v>
      </c>
      <c r="AB15" s="140">
        <f t="shared" ca="1" si="9"/>
        <v>18</v>
      </c>
      <c r="AC15" s="30"/>
      <c r="AD15" s="12"/>
      <c r="AE15" s="140">
        <f t="shared" ca="1" si="10"/>
        <v>0</v>
      </c>
      <c r="AF15" s="30"/>
      <c r="AG15" s="12"/>
      <c r="AH15" s="140">
        <f t="shared" ca="1" si="11"/>
        <v>0</v>
      </c>
      <c r="AI15" s="30"/>
      <c r="AJ15" s="12">
        <v>4</v>
      </c>
      <c r="AK15" s="140">
        <f t="shared" ca="1" si="12"/>
        <v>8.3999999999999986</v>
      </c>
      <c r="AL15" s="30"/>
      <c r="AM15" s="12">
        <v>5</v>
      </c>
      <c r="AN15" s="140">
        <f t="shared" ca="1" si="13"/>
        <v>5.6</v>
      </c>
      <c r="AO15" s="30"/>
      <c r="AP15" s="12">
        <v>4</v>
      </c>
      <c r="AQ15" s="140">
        <f t="shared" ca="1" si="14"/>
        <v>7.1999999999999993</v>
      </c>
      <c r="AR15" s="30"/>
      <c r="AS15" s="12">
        <v>6</v>
      </c>
      <c r="AT15" s="9">
        <f t="shared" ca="1" si="15"/>
        <v>2</v>
      </c>
      <c r="AU15" s="9"/>
      <c r="AV15" s="12"/>
      <c r="AW15" s="9">
        <f t="shared" ca="1" si="16"/>
        <v>0</v>
      </c>
      <c r="AX15" s="9"/>
      <c r="AY15" s="12"/>
      <c r="AZ15" s="9">
        <f t="shared" ca="1" si="17"/>
        <v>0</v>
      </c>
      <c r="BA15" s="9"/>
      <c r="BB15" s="12"/>
      <c r="BC15" s="9">
        <f t="shared" ca="1" si="18"/>
        <v>0</v>
      </c>
      <c r="BD15" s="9"/>
      <c r="BE15" s="12"/>
      <c r="BF15" s="9">
        <f t="shared" ca="1" si="19"/>
        <v>0</v>
      </c>
      <c r="BG15" s="9"/>
      <c r="BH15" s="12"/>
      <c r="BI15" s="9">
        <f t="shared" ca="1" si="20"/>
        <v>0</v>
      </c>
      <c r="BJ15" s="9"/>
      <c r="BK15" s="12"/>
      <c r="BL15" s="30">
        <f t="shared" ca="1" si="21"/>
        <v>0</v>
      </c>
      <c r="BM15" s="30"/>
      <c r="BN15" s="12"/>
      <c r="BO15" s="30">
        <f t="shared" ca="1" si="22"/>
        <v>0</v>
      </c>
      <c r="BP15" s="144"/>
      <c r="BQ15" s="12"/>
      <c r="BR15" s="30">
        <f ca="1">IF(BQ15&gt;0,ROUND((INDIRECT(ADDRESS(BQ15,$BQ$7,,,"ТаблицаСоответствия"))+BS15)*$BQ$8,0),)</f>
        <v>0</v>
      </c>
      <c r="BS15" s="144"/>
      <c r="BT15" s="12"/>
      <c r="BU15" s="30">
        <f t="shared" ca="1" si="23"/>
        <v>0</v>
      </c>
      <c r="BV15" s="144"/>
      <c r="BW15" s="12"/>
      <c r="BX15" s="30">
        <f t="shared" ca="1" si="24"/>
        <v>0</v>
      </c>
      <c r="BY15" s="144"/>
      <c r="BZ15" s="152">
        <f t="shared" ca="1" si="25"/>
        <v>59.199999999999996</v>
      </c>
      <c r="CA15" s="338" t="str">
        <f>B15</f>
        <v xml:space="preserve">Ильюшенко Иван - Головачева Вера </v>
      </c>
      <c r="CB15" s="338"/>
      <c r="CC15" s="338"/>
      <c r="CD15" s="100">
        <f t="shared" ca="1" si="26"/>
        <v>6</v>
      </c>
    </row>
    <row r="16" spans="1:82" s="32" customFormat="1" ht="15.75" thickBot="1" x14ac:dyDescent="0.3">
      <c r="A16" s="28">
        <f t="shared" si="0"/>
        <v>7</v>
      </c>
      <c r="B16" s="29" t="s">
        <v>38</v>
      </c>
      <c r="C16" s="12"/>
      <c r="D16" s="140">
        <f t="shared" ca="1" si="1"/>
        <v>0</v>
      </c>
      <c r="E16" s="30"/>
      <c r="F16" s="12"/>
      <c r="G16" s="140">
        <f t="shared" ca="1" si="2"/>
        <v>0</v>
      </c>
      <c r="H16" s="30"/>
      <c r="I16" s="12">
        <v>106</v>
      </c>
      <c r="J16" s="140">
        <f t="shared" ca="1" si="3"/>
        <v>18</v>
      </c>
      <c r="K16" s="30"/>
      <c r="L16" s="12">
        <v>195</v>
      </c>
      <c r="M16" s="140">
        <f t="shared" ca="1" si="4"/>
        <v>18</v>
      </c>
      <c r="N16" s="30"/>
      <c r="O16" s="12"/>
      <c r="P16" s="140">
        <f t="shared" ca="1" si="5"/>
        <v>0</v>
      </c>
      <c r="Q16" s="30"/>
      <c r="R16" s="12"/>
      <c r="S16" s="140">
        <f t="shared" ca="1" si="6"/>
        <v>0</v>
      </c>
      <c r="T16" s="30"/>
      <c r="U16" s="12"/>
      <c r="V16" s="140">
        <f t="shared" ca="1" si="7"/>
        <v>0</v>
      </c>
      <c r="W16" s="30"/>
      <c r="X16" s="12"/>
      <c r="Y16" s="140">
        <f t="shared" ca="1" si="8"/>
        <v>0</v>
      </c>
      <c r="Z16" s="30"/>
      <c r="AA16" s="12"/>
      <c r="AB16" s="140">
        <f t="shared" ca="1" si="9"/>
        <v>0</v>
      </c>
      <c r="AC16" s="30"/>
      <c r="AD16" s="12"/>
      <c r="AE16" s="140">
        <f t="shared" ca="1" si="10"/>
        <v>0</v>
      </c>
      <c r="AF16" s="30"/>
      <c r="AG16" s="12"/>
      <c r="AH16" s="140">
        <f t="shared" ca="1" si="11"/>
        <v>0</v>
      </c>
      <c r="AI16" s="30"/>
      <c r="AJ16" s="12"/>
      <c r="AK16" s="140">
        <f t="shared" ca="1" si="12"/>
        <v>0</v>
      </c>
      <c r="AL16" s="30"/>
      <c r="AM16" s="12">
        <v>3</v>
      </c>
      <c r="AN16" s="140">
        <f t="shared" ca="1" si="13"/>
        <v>11.2</v>
      </c>
      <c r="AO16" s="30"/>
      <c r="AP16" s="12"/>
      <c r="AQ16" s="140">
        <f t="shared" ca="1" si="14"/>
        <v>0</v>
      </c>
      <c r="AR16" s="30"/>
      <c r="AS16" s="12">
        <v>4</v>
      </c>
      <c r="AT16" s="9">
        <f t="shared" ca="1" si="15"/>
        <v>6</v>
      </c>
      <c r="AU16" s="9"/>
      <c r="AV16" s="12"/>
      <c r="AW16" s="9">
        <f t="shared" ca="1" si="16"/>
        <v>0</v>
      </c>
      <c r="AX16" s="9"/>
      <c r="AY16" s="12"/>
      <c r="AZ16" s="9">
        <f t="shared" ca="1" si="17"/>
        <v>0</v>
      </c>
      <c r="BA16" s="9"/>
      <c r="BB16" s="12"/>
      <c r="BC16" s="9">
        <f t="shared" ca="1" si="18"/>
        <v>0</v>
      </c>
      <c r="BD16" s="9"/>
      <c r="BE16" s="12"/>
      <c r="BF16" s="9">
        <f t="shared" ca="1" si="19"/>
        <v>0</v>
      </c>
      <c r="BG16" s="9"/>
      <c r="BH16" s="12"/>
      <c r="BI16" s="9">
        <f t="shared" ca="1" si="20"/>
        <v>0</v>
      </c>
      <c r="BJ16" s="9"/>
      <c r="BK16" s="12"/>
      <c r="BL16" s="30">
        <f t="shared" ca="1" si="21"/>
        <v>0</v>
      </c>
      <c r="BM16" s="30"/>
      <c r="BN16" s="12"/>
      <c r="BO16" s="30">
        <f t="shared" ca="1" si="22"/>
        <v>0</v>
      </c>
      <c r="BP16" s="144"/>
      <c r="BQ16" s="12"/>
      <c r="BR16" s="30">
        <f ca="1">IF(BQ16&gt;0,ROUND((INDIRECT(ADDRESS(BQ16,$BQ$7,,,"ТаблицаСоответствия"))+BS16)*$BQ$8,0),)</f>
        <v>0</v>
      </c>
      <c r="BS16" s="144"/>
      <c r="BT16" s="12"/>
      <c r="BU16" s="30">
        <f t="shared" ca="1" si="23"/>
        <v>0</v>
      </c>
      <c r="BV16" s="144"/>
      <c r="BW16" s="12"/>
      <c r="BX16" s="30">
        <f t="shared" ca="1" si="24"/>
        <v>0</v>
      </c>
      <c r="BY16" s="144"/>
      <c r="BZ16" s="152">
        <f t="shared" ca="1" si="25"/>
        <v>53.2</v>
      </c>
      <c r="CA16" s="338" t="str">
        <f>B16</f>
        <v>Мотовилов Савелий - Гуменюк Нелли</v>
      </c>
      <c r="CB16" s="338"/>
      <c r="CC16" s="338"/>
      <c r="CD16" s="100">
        <f t="shared" ca="1" si="26"/>
        <v>7</v>
      </c>
    </row>
    <row r="17" spans="1:82" ht="15.75" thickBot="1" x14ac:dyDescent="0.3">
      <c r="A17" s="28">
        <f t="shared" si="0"/>
        <v>8</v>
      </c>
      <c r="B17" s="34" t="s">
        <v>76</v>
      </c>
      <c r="C17" s="12"/>
      <c r="D17" s="140">
        <f t="shared" ca="1" si="1"/>
        <v>0</v>
      </c>
      <c r="E17" s="30"/>
      <c r="F17" s="12"/>
      <c r="G17" s="140">
        <f t="shared" ca="1" si="2"/>
        <v>0</v>
      </c>
      <c r="H17" s="30"/>
      <c r="I17" s="12"/>
      <c r="J17" s="140">
        <f t="shared" ca="1" si="3"/>
        <v>0</v>
      </c>
      <c r="K17" s="30"/>
      <c r="L17" s="12"/>
      <c r="M17" s="140">
        <f t="shared" ca="1" si="4"/>
        <v>0</v>
      </c>
      <c r="N17" s="30"/>
      <c r="O17" s="12"/>
      <c r="P17" s="140">
        <f t="shared" ca="1" si="5"/>
        <v>0</v>
      </c>
      <c r="Q17" s="30"/>
      <c r="R17" s="12"/>
      <c r="S17" s="140">
        <f t="shared" ca="1" si="6"/>
        <v>0</v>
      </c>
      <c r="T17" s="30"/>
      <c r="U17" s="12"/>
      <c r="V17" s="140">
        <f t="shared" ca="1" si="7"/>
        <v>0</v>
      </c>
      <c r="W17" s="30"/>
      <c r="X17" s="12"/>
      <c r="Y17" s="140">
        <f t="shared" ca="1" si="8"/>
        <v>0</v>
      </c>
      <c r="Z17" s="30"/>
      <c r="AA17" s="12"/>
      <c r="AB17" s="140">
        <f t="shared" ca="1" si="9"/>
        <v>0</v>
      </c>
      <c r="AC17" s="30"/>
      <c r="AD17" s="12"/>
      <c r="AE17" s="140">
        <f t="shared" ca="1" si="10"/>
        <v>0</v>
      </c>
      <c r="AF17" s="30"/>
      <c r="AG17" s="12"/>
      <c r="AH17" s="140">
        <f t="shared" ca="1" si="11"/>
        <v>0</v>
      </c>
      <c r="AI17" s="30"/>
      <c r="AJ17" s="12">
        <v>5</v>
      </c>
      <c r="AK17" s="140">
        <f t="shared" ca="1" si="12"/>
        <v>5.6</v>
      </c>
      <c r="AL17" s="30"/>
      <c r="AM17" s="12"/>
      <c r="AN17" s="140">
        <f t="shared" ca="1" si="13"/>
        <v>0</v>
      </c>
      <c r="AO17" s="30"/>
      <c r="AP17" s="12"/>
      <c r="AQ17" s="140">
        <f t="shared" ca="1" si="14"/>
        <v>0</v>
      </c>
      <c r="AR17" s="30"/>
      <c r="AS17" s="12">
        <v>7</v>
      </c>
      <c r="AT17" s="30">
        <f t="shared" ca="1" si="15"/>
        <v>2</v>
      </c>
      <c r="AU17" s="30"/>
      <c r="AV17" s="12">
        <v>62</v>
      </c>
      <c r="AW17" s="9">
        <f t="shared" ca="1" si="16"/>
        <v>16</v>
      </c>
      <c r="AX17" s="30"/>
      <c r="AY17" s="12"/>
      <c r="AZ17" s="9">
        <f t="shared" ca="1" si="17"/>
        <v>0</v>
      </c>
      <c r="BA17" s="30"/>
      <c r="BB17" s="12"/>
      <c r="BC17" s="30">
        <f t="shared" ca="1" si="18"/>
        <v>0</v>
      </c>
      <c r="BD17" s="30"/>
      <c r="BE17" s="12"/>
      <c r="BF17" s="30">
        <f t="shared" ca="1" si="19"/>
        <v>0</v>
      </c>
      <c r="BG17" s="30"/>
      <c r="BH17" s="12"/>
      <c r="BI17" s="30">
        <f t="shared" ca="1" si="20"/>
        <v>0</v>
      </c>
      <c r="BJ17" s="30"/>
      <c r="BK17" s="12"/>
      <c r="BL17" s="30">
        <f t="shared" ca="1" si="21"/>
        <v>0</v>
      </c>
      <c r="BM17" s="30"/>
      <c r="BN17" s="12"/>
      <c r="BO17" s="30">
        <f t="shared" ca="1" si="22"/>
        <v>0</v>
      </c>
      <c r="BP17" s="144"/>
      <c r="BQ17" s="12"/>
      <c r="BR17" s="30">
        <f ca="1">IF(BQ17&gt;0,ROUND((INDIRECT(ADDRESS(BQ17,$BQ$7,,,"ТаблицаСоответствия"))+BS17)*$BQ$8,0),)</f>
        <v>0</v>
      </c>
      <c r="BS17" s="144"/>
      <c r="BT17" s="12"/>
      <c r="BU17" s="30">
        <f t="shared" ca="1" si="23"/>
        <v>0</v>
      </c>
      <c r="BV17" s="144"/>
      <c r="BW17" s="12"/>
      <c r="BX17" s="30">
        <f t="shared" ca="1" si="24"/>
        <v>0</v>
      </c>
      <c r="BY17" s="144"/>
      <c r="BZ17" s="152">
        <f t="shared" ca="1" si="25"/>
        <v>23.6</v>
      </c>
      <c r="CA17" s="338" t="str">
        <f>B17</f>
        <v xml:space="preserve">Тихоненко Ярослав - Марьенко Арина </v>
      </c>
      <c r="CB17" s="338"/>
      <c r="CC17" s="338"/>
      <c r="CD17" s="100">
        <f t="shared" ca="1" si="26"/>
        <v>8</v>
      </c>
    </row>
    <row r="18" spans="1:82" s="32" customFormat="1" ht="15.75" thickBot="1" x14ac:dyDescent="0.3">
      <c r="A18" s="28">
        <f t="shared" si="0"/>
        <v>9</v>
      </c>
      <c r="B18" s="29" t="s">
        <v>75</v>
      </c>
      <c r="C18" s="12"/>
      <c r="D18" s="140">
        <f t="shared" ca="1" si="1"/>
        <v>0</v>
      </c>
      <c r="E18" s="30"/>
      <c r="F18" s="12"/>
      <c r="G18" s="140">
        <f t="shared" ca="1" si="2"/>
        <v>0</v>
      </c>
      <c r="H18" s="30"/>
      <c r="I18" s="12"/>
      <c r="J18" s="140">
        <f t="shared" ca="1" si="3"/>
        <v>0</v>
      </c>
      <c r="K18" s="30"/>
      <c r="L18" s="12"/>
      <c r="M18" s="140">
        <f t="shared" ca="1" si="4"/>
        <v>0</v>
      </c>
      <c r="N18" s="30"/>
      <c r="O18" s="12"/>
      <c r="P18" s="140">
        <f t="shared" ca="1" si="5"/>
        <v>0</v>
      </c>
      <c r="Q18" s="30"/>
      <c r="R18" s="12"/>
      <c r="S18" s="140">
        <f t="shared" ca="1" si="6"/>
        <v>0</v>
      </c>
      <c r="T18" s="30"/>
      <c r="U18" s="12"/>
      <c r="V18" s="140">
        <f t="shared" ca="1" si="7"/>
        <v>0</v>
      </c>
      <c r="W18" s="30"/>
      <c r="X18" s="12"/>
      <c r="Y18" s="140">
        <f t="shared" ca="1" si="8"/>
        <v>0</v>
      </c>
      <c r="Z18" s="30"/>
      <c r="AA18" s="12"/>
      <c r="AB18" s="140">
        <f t="shared" ca="1" si="9"/>
        <v>0</v>
      </c>
      <c r="AC18" s="30"/>
      <c r="AD18" s="12"/>
      <c r="AE18" s="140">
        <f t="shared" ca="1" si="10"/>
        <v>0</v>
      </c>
      <c r="AF18" s="30"/>
      <c r="AG18" s="12"/>
      <c r="AH18" s="140">
        <f t="shared" ca="1" si="11"/>
        <v>0</v>
      </c>
      <c r="AI18" s="30"/>
      <c r="AJ18" s="12">
        <v>7</v>
      </c>
      <c r="AK18" s="140">
        <f t="shared" ca="1" si="12"/>
        <v>2.8</v>
      </c>
      <c r="AL18" s="30"/>
      <c r="AM18" s="12">
        <v>7</v>
      </c>
      <c r="AN18" s="140">
        <f t="shared" ca="1" si="13"/>
        <v>2.8</v>
      </c>
      <c r="AO18" s="30"/>
      <c r="AP18" s="12"/>
      <c r="AQ18" s="140">
        <f t="shared" ca="1" si="14"/>
        <v>0</v>
      </c>
      <c r="AR18" s="30"/>
      <c r="AS18" s="12"/>
      <c r="AT18" s="9">
        <f t="shared" ca="1" si="15"/>
        <v>0</v>
      </c>
      <c r="AU18" s="9"/>
      <c r="AV18" s="12">
        <v>89</v>
      </c>
      <c r="AW18" s="9">
        <f t="shared" ca="1" si="16"/>
        <v>16</v>
      </c>
      <c r="AX18" s="9"/>
      <c r="AY18" s="12"/>
      <c r="AZ18" s="9">
        <f t="shared" ca="1" si="17"/>
        <v>0</v>
      </c>
      <c r="BA18" s="9"/>
      <c r="BB18" s="12"/>
      <c r="BC18" s="9">
        <f t="shared" ca="1" si="18"/>
        <v>0</v>
      </c>
      <c r="BD18" s="9"/>
      <c r="BE18" s="12"/>
      <c r="BF18" s="9">
        <f t="shared" ca="1" si="19"/>
        <v>0</v>
      </c>
      <c r="BG18" s="9"/>
      <c r="BH18" s="12"/>
      <c r="BI18" s="9">
        <f t="shared" ca="1" si="20"/>
        <v>0</v>
      </c>
      <c r="BJ18" s="9"/>
      <c r="BK18" s="12"/>
      <c r="BL18" s="30">
        <f t="shared" ca="1" si="21"/>
        <v>0</v>
      </c>
      <c r="BM18" s="30"/>
      <c r="BN18" s="12"/>
      <c r="BO18" s="30">
        <f t="shared" ca="1" si="22"/>
        <v>0</v>
      </c>
      <c r="BP18" s="144"/>
      <c r="BQ18" s="12"/>
      <c r="BR18" s="30">
        <f ca="1">IF(BQ18&gt;0,ROUND((INDIRECT(ADDRESS(BQ18,$BQ$7,,,"ТаблицаСоответствия"))+BS18)*$BQ$8,0),)</f>
        <v>0</v>
      </c>
      <c r="BS18" s="144"/>
      <c r="BT18" s="12"/>
      <c r="BU18" s="30">
        <f t="shared" ca="1" si="23"/>
        <v>0</v>
      </c>
      <c r="BV18" s="144"/>
      <c r="BW18" s="12"/>
      <c r="BX18" s="30">
        <f t="shared" ca="1" si="24"/>
        <v>0</v>
      </c>
      <c r="BY18" s="144"/>
      <c r="BZ18" s="152">
        <f t="shared" ca="1" si="25"/>
        <v>21.6</v>
      </c>
      <c r="CA18" s="338" t="str">
        <f>B18</f>
        <v>Гриценко Дмитрий - Григоренко Арина</v>
      </c>
      <c r="CB18" s="338"/>
      <c r="CC18" s="338"/>
      <c r="CD18" s="100">
        <f t="shared" ca="1" si="26"/>
        <v>9</v>
      </c>
    </row>
    <row r="19" spans="1:82" ht="15.75" thickBot="1" x14ac:dyDescent="0.3">
      <c r="A19" s="220">
        <f t="shared" si="0"/>
        <v>10</v>
      </c>
      <c r="B19" s="241" t="s">
        <v>74</v>
      </c>
      <c r="C19" s="35"/>
      <c r="D19" s="217">
        <f t="shared" ca="1" si="1"/>
        <v>0</v>
      </c>
      <c r="E19" s="61"/>
      <c r="F19" s="35"/>
      <c r="G19" s="217">
        <f t="shared" ca="1" si="2"/>
        <v>0</v>
      </c>
      <c r="H19" s="61"/>
      <c r="I19" s="35"/>
      <c r="J19" s="217">
        <f t="shared" ca="1" si="3"/>
        <v>0</v>
      </c>
      <c r="K19" s="61"/>
      <c r="L19" s="35"/>
      <c r="M19" s="217">
        <f t="shared" ca="1" si="4"/>
        <v>0</v>
      </c>
      <c r="N19" s="61"/>
      <c r="O19" s="35"/>
      <c r="P19" s="217">
        <f t="shared" ca="1" si="5"/>
        <v>0</v>
      </c>
      <c r="Q19" s="61"/>
      <c r="R19" s="35"/>
      <c r="S19" s="217">
        <f t="shared" ca="1" si="6"/>
        <v>0</v>
      </c>
      <c r="T19" s="61"/>
      <c r="U19" s="35"/>
      <c r="V19" s="217">
        <f t="shared" ca="1" si="7"/>
        <v>0</v>
      </c>
      <c r="W19" s="61"/>
      <c r="X19" s="35"/>
      <c r="Y19" s="217">
        <f t="shared" ca="1" si="8"/>
        <v>0</v>
      </c>
      <c r="Z19" s="61"/>
      <c r="AA19" s="35"/>
      <c r="AB19" s="217">
        <f t="shared" ca="1" si="9"/>
        <v>0</v>
      </c>
      <c r="AC19" s="61"/>
      <c r="AD19" s="35"/>
      <c r="AE19" s="217">
        <f t="shared" ca="1" si="10"/>
        <v>0</v>
      </c>
      <c r="AF19" s="61"/>
      <c r="AG19" s="35"/>
      <c r="AH19" s="217">
        <f t="shared" ca="1" si="11"/>
        <v>0</v>
      </c>
      <c r="AI19" s="61"/>
      <c r="AJ19" s="35">
        <v>6</v>
      </c>
      <c r="AK19" s="217">
        <f t="shared" ca="1" si="12"/>
        <v>2.8</v>
      </c>
      <c r="AL19" s="61"/>
      <c r="AM19" s="35">
        <v>6</v>
      </c>
      <c r="AN19" s="217">
        <f t="shared" ca="1" si="13"/>
        <v>2.8</v>
      </c>
      <c r="AO19" s="61"/>
      <c r="AP19" s="35"/>
      <c r="AQ19" s="217">
        <f t="shared" ca="1" si="14"/>
        <v>0</v>
      </c>
      <c r="AR19" s="61"/>
      <c r="AS19" s="35"/>
      <c r="AT19" s="61">
        <f t="shared" ca="1" si="15"/>
        <v>0</v>
      </c>
      <c r="AU19" s="61"/>
      <c r="AV19" s="35"/>
      <c r="AW19" s="85">
        <f t="shared" ca="1" si="16"/>
        <v>0</v>
      </c>
      <c r="AX19" s="61"/>
      <c r="AY19" s="35"/>
      <c r="AZ19" s="85">
        <f t="shared" ca="1" si="17"/>
        <v>0</v>
      </c>
      <c r="BA19" s="61"/>
      <c r="BB19" s="35">
        <v>165</v>
      </c>
      <c r="BC19" s="61">
        <f t="shared" ca="1" si="18"/>
        <v>16</v>
      </c>
      <c r="BD19" s="61"/>
      <c r="BE19" s="35"/>
      <c r="BF19" s="61">
        <f t="shared" ca="1" si="19"/>
        <v>0</v>
      </c>
      <c r="BG19" s="61"/>
      <c r="BH19" s="35"/>
      <c r="BI19" s="61">
        <f t="shared" ca="1" si="20"/>
        <v>0</v>
      </c>
      <c r="BJ19" s="61"/>
      <c r="BK19" s="35"/>
      <c r="BL19" s="61">
        <f t="shared" ca="1" si="21"/>
        <v>0</v>
      </c>
      <c r="BM19" s="61"/>
      <c r="BN19" s="35"/>
      <c r="BO19" s="61">
        <f t="shared" ca="1" si="22"/>
        <v>0</v>
      </c>
      <c r="BP19" s="239"/>
      <c r="BQ19" s="35"/>
      <c r="BR19" s="30">
        <f ca="1">IF(BQ19&gt;0,ROUND((INDIRECT(ADDRESS(BQ19,$BQ$7,,,"ТаблицаСоответствия"))+BS19)*$BQ$8,0),)</f>
        <v>0</v>
      </c>
      <c r="BS19" s="239"/>
      <c r="BT19" s="35"/>
      <c r="BU19" s="30">
        <f t="shared" ca="1" si="23"/>
        <v>0</v>
      </c>
      <c r="BV19" s="239"/>
      <c r="BW19" s="35"/>
      <c r="BX19" s="30">
        <f t="shared" ca="1" si="24"/>
        <v>0</v>
      </c>
      <c r="BY19" s="239"/>
      <c r="BZ19" s="152">
        <f t="shared" ca="1" si="25"/>
        <v>21.6</v>
      </c>
      <c r="CA19" s="350" t="str">
        <f>B19</f>
        <v>Волков Павел - Као Чанг Хоанг Минь</v>
      </c>
      <c r="CB19" s="350"/>
      <c r="CC19" s="350"/>
      <c r="CD19" s="240">
        <f t="shared" ca="1" si="26"/>
        <v>9</v>
      </c>
    </row>
    <row r="20" spans="1:82" ht="15.75" thickBot="1" x14ac:dyDescent="0.3">
      <c r="A20" s="220">
        <f t="shared" si="0"/>
        <v>11</v>
      </c>
      <c r="B20" s="241" t="s">
        <v>131</v>
      </c>
      <c r="C20" s="35"/>
      <c r="D20" s="217">
        <f t="shared" ca="1" si="1"/>
        <v>0</v>
      </c>
      <c r="E20" s="61"/>
      <c r="F20" s="35"/>
      <c r="G20" s="217">
        <f t="shared" ca="1" si="2"/>
        <v>0</v>
      </c>
      <c r="H20" s="61"/>
      <c r="I20" s="35"/>
      <c r="J20" s="217">
        <f t="shared" ca="1" si="3"/>
        <v>0</v>
      </c>
      <c r="K20" s="61"/>
      <c r="L20" s="35"/>
      <c r="M20" s="217">
        <f t="shared" ca="1" si="4"/>
        <v>0</v>
      </c>
      <c r="N20" s="61"/>
      <c r="O20" s="35"/>
      <c r="P20" s="217">
        <f t="shared" ca="1" si="5"/>
        <v>0</v>
      </c>
      <c r="Q20" s="61"/>
      <c r="R20" s="35"/>
      <c r="S20" s="217">
        <f t="shared" ca="1" si="6"/>
        <v>0</v>
      </c>
      <c r="T20" s="61"/>
      <c r="U20" s="35"/>
      <c r="V20" s="217">
        <f t="shared" ca="1" si="7"/>
        <v>0</v>
      </c>
      <c r="W20" s="61"/>
      <c r="X20" s="35"/>
      <c r="Y20" s="217">
        <f t="shared" ca="1" si="8"/>
        <v>0</v>
      </c>
      <c r="Z20" s="61"/>
      <c r="AA20" s="35"/>
      <c r="AB20" s="217">
        <f t="shared" ca="1" si="9"/>
        <v>0</v>
      </c>
      <c r="AC20" s="61"/>
      <c r="AD20" s="35"/>
      <c r="AE20" s="217">
        <f t="shared" ca="1" si="10"/>
        <v>0</v>
      </c>
      <c r="AF20" s="61"/>
      <c r="AG20" s="35"/>
      <c r="AH20" s="217">
        <f t="shared" ca="1" si="11"/>
        <v>0</v>
      </c>
      <c r="AI20" s="61"/>
      <c r="AJ20" s="35"/>
      <c r="AK20" s="217">
        <f t="shared" ca="1" si="12"/>
        <v>0</v>
      </c>
      <c r="AL20" s="61"/>
      <c r="AM20" s="35"/>
      <c r="AN20" s="217">
        <f t="shared" ca="1" si="13"/>
        <v>0</v>
      </c>
      <c r="AO20" s="61"/>
      <c r="AP20" s="35">
        <v>6</v>
      </c>
      <c r="AQ20" s="217">
        <f t="shared" ca="1" si="14"/>
        <v>2.4</v>
      </c>
      <c r="AR20" s="61"/>
      <c r="AS20" s="35"/>
      <c r="AT20" s="61">
        <f t="shared" ca="1" si="15"/>
        <v>0</v>
      </c>
      <c r="AU20" s="61"/>
      <c r="AV20" s="35"/>
      <c r="AW20" s="85">
        <f t="shared" ca="1" si="16"/>
        <v>0</v>
      </c>
      <c r="AX20" s="61"/>
      <c r="AY20" s="35"/>
      <c r="AZ20" s="85">
        <f t="shared" ca="1" si="17"/>
        <v>0</v>
      </c>
      <c r="BA20" s="61"/>
      <c r="BB20" s="35"/>
      <c r="BC20" s="61">
        <f t="shared" ca="1" si="18"/>
        <v>0</v>
      </c>
      <c r="BD20" s="61"/>
      <c r="BE20" s="35"/>
      <c r="BF20" s="61">
        <f t="shared" ca="1" si="19"/>
        <v>0</v>
      </c>
      <c r="BG20" s="61"/>
      <c r="BH20" s="35"/>
      <c r="BI20" s="61">
        <f t="shared" ca="1" si="20"/>
        <v>0</v>
      </c>
      <c r="BJ20" s="61"/>
      <c r="BK20" s="35"/>
      <c r="BL20" s="61">
        <f t="shared" ca="1" si="21"/>
        <v>0</v>
      </c>
      <c r="BM20" s="61"/>
      <c r="BN20" s="35"/>
      <c r="BO20" s="61">
        <f t="shared" ca="1" si="22"/>
        <v>0</v>
      </c>
      <c r="BP20" s="239"/>
      <c r="BQ20" s="35"/>
      <c r="BR20" s="30">
        <f ca="1">IF(BQ20&gt;0,ROUND((INDIRECT(ADDRESS(BQ20,$BQ$7,,,"ТаблицаСоответствия"))+BS20)*$BQ$8,0),)</f>
        <v>0</v>
      </c>
      <c r="BS20" s="239"/>
      <c r="BT20" s="35"/>
      <c r="BU20" s="30">
        <f t="shared" ca="1" si="23"/>
        <v>0</v>
      </c>
      <c r="BV20" s="239"/>
      <c r="BW20" s="35"/>
      <c r="BX20" s="30">
        <f t="shared" ca="1" si="24"/>
        <v>0</v>
      </c>
      <c r="BY20" s="239"/>
      <c r="BZ20" s="152">
        <f t="shared" ca="1" si="25"/>
        <v>2.4</v>
      </c>
      <c r="CA20" s="350" t="str">
        <f>B20</f>
        <v>Костоглотов Климент ий - Василевская Мария</v>
      </c>
      <c r="CB20" s="350"/>
      <c r="CC20" s="350"/>
      <c r="CD20" s="240">
        <f t="shared" ref="CD20" ca="1" si="27">IF(BZ20&gt;0,RANK(BZ20,$BZ$10:$BZ$25),0)</f>
        <v>11</v>
      </c>
    </row>
    <row r="21" spans="1:82" x14ac:dyDescent="0.25">
      <c r="A21" s="220">
        <f t="shared" si="0"/>
        <v>12</v>
      </c>
      <c r="B21" s="241" t="s">
        <v>168</v>
      </c>
      <c r="C21" s="35"/>
      <c r="D21" s="217">
        <f t="shared" ca="1" si="1"/>
        <v>0</v>
      </c>
      <c r="E21" s="61"/>
      <c r="F21" s="35"/>
      <c r="G21" s="217">
        <f t="shared" ca="1" si="2"/>
        <v>0</v>
      </c>
      <c r="H21" s="61"/>
      <c r="I21" s="35"/>
      <c r="J21" s="217">
        <f t="shared" ca="1" si="3"/>
        <v>0</v>
      </c>
      <c r="K21" s="61"/>
      <c r="L21" s="35"/>
      <c r="M21" s="217">
        <f t="shared" ca="1" si="4"/>
        <v>0</v>
      </c>
      <c r="N21" s="61"/>
      <c r="O21" s="35"/>
      <c r="P21" s="217">
        <f t="shared" ca="1" si="5"/>
        <v>0</v>
      </c>
      <c r="Q21" s="61"/>
      <c r="R21" s="35"/>
      <c r="S21" s="217">
        <f t="shared" ca="1" si="6"/>
        <v>0</v>
      </c>
      <c r="T21" s="61"/>
      <c r="U21" s="35"/>
      <c r="V21" s="217">
        <f t="shared" ca="1" si="7"/>
        <v>0</v>
      </c>
      <c r="W21" s="61"/>
      <c r="X21" s="35"/>
      <c r="Y21" s="217">
        <f t="shared" ca="1" si="8"/>
        <v>0</v>
      </c>
      <c r="Z21" s="61"/>
      <c r="AA21" s="35"/>
      <c r="AB21" s="217">
        <f t="shared" ca="1" si="9"/>
        <v>0</v>
      </c>
      <c r="AC21" s="61"/>
      <c r="AD21" s="35"/>
      <c r="AE21" s="217">
        <f t="shared" ca="1" si="10"/>
        <v>0</v>
      </c>
      <c r="AF21" s="61"/>
      <c r="AG21" s="35"/>
      <c r="AH21" s="217">
        <f t="shared" ca="1" si="11"/>
        <v>0</v>
      </c>
      <c r="AI21" s="61"/>
      <c r="AJ21" s="35"/>
      <c r="AK21" s="217">
        <f t="shared" ca="1" si="12"/>
        <v>0</v>
      </c>
      <c r="AL21" s="61"/>
      <c r="AM21" s="35"/>
      <c r="AN21" s="217">
        <f t="shared" ca="1" si="13"/>
        <v>0</v>
      </c>
      <c r="AO21" s="61"/>
      <c r="AP21" s="35">
        <v>7</v>
      </c>
      <c r="AQ21" s="217">
        <f t="shared" ca="1" si="14"/>
        <v>2.4</v>
      </c>
      <c r="AR21" s="61"/>
      <c r="AS21" s="35"/>
      <c r="AT21" s="61">
        <f t="shared" ca="1" si="15"/>
        <v>0</v>
      </c>
      <c r="AU21" s="61"/>
      <c r="AV21" s="35"/>
      <c r="AW21" s="85">
        <f t="shared" ca="1" si="16"/>
        <v>0</v>
      </c>
      <c r="AX21" s="61"/>
      <c r="AY21" s="35"/>
      <c r="AZ21" s="85">
        <f t="shared" ca="1" si="17"/>
        <v>0</v>
      </c>
      <c r="BA21" s="61"/>
      <c r="BB21" s="35"/>
      <c r="BC21" s="61">
        <f t="shared" ca="1" si="18"/>
        <v>0</v>
      </c>
      <c r="BD21" s="61"/>
      <c r="BE21" s="35"/>
      <c r="BF21" s="61">
        <f t="shared" ca="1" si="19"/>
        <v>0</v>
      </c>
      <c r="BG21" s="61"/>
      <c r="BH21" s="35"/>
      <c r="BI21" s="61">
        <f t="shared" ca="1" si="20"/>
        <v>0</v>
      </c>
      <c r="BJ21" s="61"/>
      <c r="BK21" s="35"/>
      <c r="BL21" s="61">
        <f t="shared" ca="1" si="21"/>
        <v>0</v>
      </c>
      <c r="BM21" s="61"/>
      <c r="BN21" s="35"/>
      <c r="BO21" s="61">
        <f t="shared" ca="1" si="22"/>
        <v>0</v>
      </c>
      <c r="BP21" s="239"/>
      <c r="BQ21" s="35"/>
      <c r="BR21" s="30">
        <f ca="1">IF(BQ21&gt;0,ROUND((INDIRECT(ADDRESS(BQ21,$BQ$7,,,"ТаблицаСоответствия"))+BS21)*$BQ$8,0),)</f>
        <v>0</v>
      </c>
      <c r="BS21" s="239"/>
      <c r="BT21" s="35"/>
      <c r="BU21" s="30">
        <f t="shared" ca="1" si="23"/>
        <v>0</v>
      </c>
      <c r="BV21" s="239"/>
      <c r="BW21" s="35"/>
      <c r="BX21" s="30">
        <f t="shared" ca="1" si="24"/>
        <v>0</v>
      </c>
      <c r="BY21" s="239"/>
      <c r="BZ21" s="152">
        <f t="shared" ca="1" si="25"/>
        <v>2.4</v>
      </c>
      <c r="CA21" s="350" t="str">
        <f>B21</f>
        <v>Журавлев Данил - Калена Яна</v>
      </c>
      <c r="CB21" s="350"/>
      <c r="CC21" s="350"/>
      <c r="CD21" s="240">
        <f t="shared" ref="CD21" ca="1" si="28">IF(BZ21&gt;0,RANK(BZ21,$BZ$10:$BZ$25),0)</f>
        <v>11</v>
      </c>
    </row>
    <row r="22" spans="1:82" s="89" customFormat="1" x14ac:dyDescent="0.25">
      <c r="A22" s="86"/>
      <c r="B22" s="91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X22" s="88"/>
      <c r="BY22" s="88"/>
      <c r="BZ22" s="225"/>
      <c r="CA22" s="286"/>
      <c r="CB22" s="286"/>
      <c r="CC22" s="286"/>
      <c r="CD22" s="86"/>
    </row>
    <row r="23" spans="1:82" s="89" customFormat="1" x14ac:dyDescent="0.25">
      <c r="A23" s="86"/>
      <c r="B23" s="238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X23" s="88"/>
      <c r="BY23" s="88"/>
      <c r="BZ23" s="225"/>
      <c r="CA23" s="286"/>
      <c r="CB23" s="286"/>
      <c r="CC23" s="286"/>
      <c r="CD23" s="86"/>
    </row>
    <row r="24" spans="1:82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X24" s="88"/>
      <c r="BY24" s="88"/>
      <c r="BZ24" s="225"/>
      <c r="CA24" s="286"/>
      <c r="CB24" s="286"/>
      <c r="CC24" s="286"/>
      <c r="CD24" s="86"/>
    </row>
    <row r="25" spans="1:82" s="89" customFormat="1" x14ac:dyDescent="0.25">
      <c r="A25" s="86"/>
      <c r="B25" s="236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BZ25" s="225"/>
      <c r="CA25" s="286"/>
      <c r="CB25" s="286"/>
      <c r="CC25" s="286"/>
      <c r="CD25" s="86"/>
    </row>
    <row r="26" spans="1:82" s="89" customFormat="1" x14ac:dyDescent="0.25">
      <c r="A26" s="86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X26" s="88"/>
      <c r="BY26" s="88"/>
      <c r="BZ26" s="92"/>
      <c r="CA26" s="286"/>
      <c r="CB26" s="286"/>
      <c r="CC26" s="286"/>
      <c r="CD26" s="86"/>
    </row>
    <row r="27" spans="1:82" s="89" customFormat="1" x14ac:dyDescent="0.25">
      <c r="A27" s="86"/>
      <c r="D27" s="88"/>
      <c r="E27" s="88"/>
      <c r="G27" s="88"/>
      <c r="H27" s="88"/>
      <c r="J27" s="88"/>
      <c r="K27" s="88"/>
      <c r="M27" s="88"/>
      <c r="N27" s="88"/>
      <c r="P27" s="88"/>
      <c r="Q27" s="88"/>
      <c r="S27" s="88"/>
      <c r="T27" s="88"/>
      <c r="V27" s="88"/>
      <c r="W27" s="88"/>
      <c r="Y27" s="88"/>
      <c r="Z27" s="88"/>
      <c r="AB27" s="88"/>
      <c r="AC27" s="88"/>
      <c r="AE27" s="88"/>
      <c r="AF27" s="88"/>
      <c r="AH27" s="88"/>
      <c r="AI27" s="88"/>
      <c r="AK27" s="88"/>
      <c r="AL27" s="88"/>
      <c r="AN27" s="88"/>
      <c r="AO27" s="88"/>
      <c r="AQ27" s="88"/>
      <c r="AR27" s="88"/>
      <c r="AT27" s="88"/>
      <c r="AU27" s="88"/>
      <c r="AW27" s="88"/>
      <c r="AX27" s="88"/>
      <c r="AZ27" s="88"/>
      <c r="BA27" s="88"/>
      <c r="BC27" s="88"/>
      <c r="BD27" s="88"/>
      <c r="BF27" s="88"/>
      <c r="BG27" s="88"/>
      <c r="BI27" s="88"/>
      <c r="BJ27" s="88"/>
      <c r="BL27" s="88"/>
      <c r="BM27" s="88"/>
      <c r="BO27" s="88"/>
      <c r="BP27" s="88"/>
      <c r="BR27" s="88"/>
      <c r="BS27" s="88"/>
      <c r="BU27" s="88"/>
      <c r="BV27" s="88"/>
      <c r="BX27" s="88"/>
      <c r="BY27" s="88"/>
      <c r="BZ27" s="92"/>
      <c r="CA27" s="286"/>
      <c r="CB27" s="286"/>
      <c r="CC27" s="286"/>
      <c r="CD27" s="86"/>
    </row>
    <row r="28" spans="1:82" s="89" customFormat="1" x14ac:dyDescent="0.25">
      <c r="A28" s="86"/>
      <c r="D28" s="88"/>
      <c r="E28" s="88"/>
      <c r="G28" s="88"/>
      <c r="H28" s="88"/>
      <c r="J28" s="88"/>
      <c r="K28" s="88"/>
      <c r="M28" s="88"/>
      <c r="N28" s="88"/>
      <c r="P28" s="88"/>
      <c r="Q28" s="88"/>
      <c r="S28" s="88"/>
      <c r="T28" s="88"/>
      <c r="V28" s="88"/>
      <c r="W28" s="88"/>
      <c r="Y28" s="88"/>
      <c r="Z28" s="88"/>
      <c r="AB28" s="88"/>
      <c r="AC28" s="88"/>
      <c r="AE28" s="88"/>
      <c r="AF28" s="88"/>
      <c r="AH28" s="88"/>
      <c r="AI28" s="88"/>
      <c r="AK28" s="88"/>
      <c r="AL28" s="88"/>
      <c r="AN28" s="88"/>
      <c r="AO28" s="88"/>
      <c r="AQ28" s="88"/>
      <c r="AR28" s="88"/>
      <c r="AT28" s="88"/>
      <c r="AU28" s="88"/>
      <c r="AW28" s="88"/>
      <c r="AX28" s="88"/>
      <c r="AZ28" s="88"/>
      <c r="BA28" s="88"/>
      <c r="BC28" s="88"/>
      <c r="BD28" s="88"/>
      <c r="BF28" s="88"/>
      <c r="BG28" s="88"/>
      <c r="BI28" s="88"/>
      <c r="BJ28" s="88"/>
      <c r="BL28" s="88"/>
      <c r="BM28" s="88"/>
      <c r="BO28" s="88"/>
      <c r="BP28" s="88"/>
      <c r="BR28" s="88"/>
      <c r="BS28" s="88"/>
      <c r="BU28" s="88"/>
      <c r="BV28" s="88"/>
      <c r="BX28" s="88"/>
      <c r="BY28" s="88"/>
      <c r="BZ28" s="92"/>
      <c r="CA28" s="286"/>
      <c r="CB28" s="286"/>
      <c r="CC28" s="286"/>
      <c r="CD28" s="86"/>
    </row>
    <row r="29" spans="1:82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89"/>
      <c r="BL29" s="88"/>
      <c r="BM29" s="88"/>
      <c r="BN29" s="89"/>
      <c r="BO29" s="88"/>
      <c r="BP29" s="88"/>
      <c r="BQ29" s="89"/>
      <c r="BR29" s="88"/>
      <c r="BS29" s="88"/>
      <c r="BT29" s="89"/>
      <c r="BU29" s="88"/>
      <c r="BV29" s="88"/>
      <c r="BW29" s="89"/>
      <c r="BX29" s="88"/>
      <c r="BY29" s="88"/>
      <c r="BZ29" s="92"/>
      <c r="CA29" s="286"/>
      <c r="CB29" s="286"/>
      <c r="CC29" s="286"/>
      <c r="CD29" s="86"/>
    </row>
    <row r="30" spans="1:82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89"/>
      <c r="BL30" s="88"/>
      <c r="BM30" s="88"/>
      <c r="BN30" s="89"/>
      <c r="BO30" s="88"/>
      <c r="BP30" s="88"/>
      <c r="BQ30" s="89"/>
      <c r="BR30" s="88"/>
      <c r="BS30" s="88"/>
      <c r="BT30" s="89"/>
      <c r="BU30" s="88"/>
      <c r="BV30" s="88"/>
      <c r="BW30" s="89"/>
      <c r="BX30" s="88"/>
      <c r="BY30" s="88"/>
      <c r="BZ30" s="92"/>
      <c r="CA30" s="286"/>
      <c r="CB30" s="286"/>
      <c r="CC30" s="286"/>
      <c r="CD30" s="86"/>
    </row>
    <row r="31" spans="1:82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89"/>
      <c r="BU31" s="88"/>
      <c r="BV31" s="88"/>
      <c r="BW31" s="89"/>
      <c r="BX31" s="88"/>
      <c r="BY31" s="88"/>
      <c r="BZ31" s="92"/>
      <c r="CA31" s="286"/>
      <c r="CB31" s="286"/>
      <c r="CC31" s="286"/>
      <c r="CD31" s="86"/>
    </row>
    <row r="32" spans="1:82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89"/>
      <c r="BU32" s="88"/>
      <c r="BV32" s="88"/>
      <c r="BW32" s="89"/>
      <c r="BX32" s="88"/>
      <c r="BY32" s="88"/>
      <c r="BZ32" s="92"/>
      <c r="CA32" s="286"/>
      <c r="CB32" s="286"/>
      <c r="CC32" s="286"/>
      <c r="CD32" s="86"/>
    </row>
    <row r="33" spans="1:82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89"/>
      <c r="BU33" s="88"/>
      <c r="BV33" s="88"/>
      <c r="BW33" s="89"/>
      <c r="BX33" s="88"/>
      <c r="BY33" s="88"/>
      <c r="BZ33" s="92"/>
      <c r="CA33" s="286"/>
      <c r="CB33" s="286"/>
      <c r="CC33" s="286"/>
      <c r="CD33" s="86"/>
    </row>
    <row r="34" spans="1:82" x14ac:dyDescent="0.25">
      <c r="A34" s="86"/>
      <c r="B34" s="89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89"/>
      <c r="BU34" s="88"/>
      <c r="BV34" s="88"/>
      <c r="BW34" s="89"/>
      <c r="BX34" s="88"/>
      <c r="BY34" s="88"/>
      <c r="BZ34" s="92"/>
      <c r="CA34" s="286"/>
      <c r="CB34" s="286"/>
      <c r="CC34" s="286"/>
      <c r="CD34" s="86"/>
    </row>
  </sheetData>
  <sortState ref="B10:BZ21">
    <sortCondition descending="1" ref="BZ10"/>
  </sortState>
  <mergeCells count="126">
    <mergeCell ref="BW6:BY6"/>
    <mergeCell ref="BW7:BY7"/>
    <mergeCell ref="BW8:BY8"/>
    <mergeCell ref="AV5:AX5"/>
    <mergeCell ref="AV6:AX6"/>
    <mergeCell ref="AV7:AX7"/>
    <mergeCell ref="AV8:AX8"/>
    <mergeCell ref="AY5:BA5"/>
    <mergeCell ref="AY6:BA6"/>
    <mergeCell ref="AY7:BA7"/>
    <mergeCell ref="AY8:BA8"/>
    <mergeCell ref="CA24:CC24"/>
    <mergeCell ref="BB5:BD5"/>
    <mergeCell ref="BB6:BD6"/>
    <mergeCell ref="BB7:BD7"/>
    <mergeCell ref="BB8:BD8"/>
    <mergeCell ref="BE5:BG5"/>
    <mergeCell ref="BE6:BG6"/>
    <mergeCell ref="BE7:BG7"/>
    <mergeCell ref="BE8:BG8"/>
    <mergeCell ref="BH5:BJ5"/>
    <mergeCell ref="BH6:BJ6"/>
    <mergeCell ref="BH7:BJ7"/>
    <mergeCell ref="BH8:BJ8"/>
    <mergeCell ref="CA20:CC20"/>
    <mergeCell ref="BK5:BM5"/>
    <mergeCell ref="BK6:BM6"/>
    <mergeCell ref="BK7:BM7"/>
    <mergeCell ref="BK8:BM8"/>
    <mergeCell ref="CA10:CC10"/>
    <mergeCell ref="CA17:CC17"/>
    <mergeCell ref="CA9:CC9"/>
    <mergeCell ref="CA11:CC11"/>
    <mergeCell ref="BN5:BP5"/>
    <mergeCell ref="BN6:BP6"/>
    <mergeCell ref="BN7:BP7"/>
    <mergeCell ref="BN8:BP8"/>
    <mergeCell ref="CA12:CC12"/>
    <mergeCell ref="CA13:CC13"/>
    <mergeCell ref="CA14:CC14"/>
    <mergeCell ref="CA15:CC15"/>
    <mergeCell ref="CA16:CC16"/>
    <mergeCell ref="BQ5:BS5"/>
    <mergeCell ref="BQ6:BS6"/>
    <mergeCell ref="BQ7:BS7"/>
    <mergeCell ref="BQ8:BS8"/>
    <mergeCell ref="BT5:BV5"/>
    <mergeCell ref="BT6:BV6"/>
    <mergeCell ref="BT7:BV7"/>
    <mergeCell ref="BT8:BV8"/>
    <mergeCell ref="BW5:BY5"/>
    <mergeCell ref="AJ5:AL5"/>
    <mergeCell ref="AJ6:AL6"/>
    <mergeCell ref="AJ7:AL7"/>
    <mergeCell ref="AJ8:AL8"/>
    <mergeCell ref="AG8:AI8"/>
    <mergeCell ref="AA5:AC5"/>
    <mergeCell ref="AA6:AC6"/>
    <mergeCell ref="AA7:AC7"/>
    <mergeCell ref="AA8:AC8"/>
    <mergeCell ref="AD5:AF5"/>
    <mergeCell ref="AD6:AF6"/>
    <mergeCell ref="I7:K7"/>
    <mergeCell ref="L5:N5"/>
    <mergeCell ref="L6:N6"/>
    <mergeCell ref="L7:N7"/>
    <mergeCell ref="L8:N8"/>
    <mergeCell ref="R5:T5"/>
    <mergeCell ref="R6:T6"/>
    <mergeCell ref="R7:T7"/>
    <mergeCell ref="R8:T8"/>
    <mergeCell ref="O5:Q5"/>
    <mergeCell ref="O6:Q6"/>
    <mergeCell ref="O7:Q7"/>
    <mergeCell ref="O8:Q8"/>
    <mergeCell ref="C8:E8"/>
    <mergeCell ref="F8:H8"/>
    <mergeCell ref="I8:K8"/>
    <mergeCell ref="AG7:AI7"/>
    <mergeCell ref="U5:W5"/>
    <mergeCell ref="U6:W6"/>
    <mergeCell ref="U7:W7"/>
    <mergeCell ref="U8:W8"/>
    <mergeCell ref="AD7:AF7"/>
    <mergeCell ref="AD8:AF8"/>
    <mergeCell ref="X5:Z5"/>
    <mergeCell ref="X6:Z6"/>
    <mergeCell ref="X7:Z7"/>
    <mergeCell ref="X8:Z8"/>
    <mergeCell ref="AG5:AI5"/>
    <mergeCell ref="AG6:AI6"/>
    <mergeCell ref="C5:E5"/>
    <mergeCell ref="F5:H5"/>
    <mergeCell ref="I5:K5"/>
    <mergeCell ref="C6:E6"/>
    <mergeCell ref="F6:H6"/>
    <mergeCell ref="I6:K6"/>
    <mergeCell ref="C7:E7"/>
    <mergeCell ref="F7:H7"/>
    <mergeCell ref="AP5:AR5"/>
    <mergeCell ref="AP6:AR6"/>
    <mergeCell ref="AP7:AR7"/>
    <mergeCell ref="AP8:AR8"/>
    <mergeCell ref="AM5:AO5"/>
    <mergeCell ref="AM6:AO6"/>
    <mergeCell ref="AM7:AO7"/>
    <mergeCell ref="AM8:AO8"/>
    <mergeCell ref="AS5:AU5"/>
    <mergeCell ref="AS6:AU6"/>
    <mergeCell ref="AS7:AU7"/>
    <mergeCell ref="AS8:AU8"/>
    <mergeCell ref="CA18:CC18"/>
    <mergeCell ref="CA19:CC19"/>
    <mergeCell ref="CA30:CC30"/>
    <mergeCell ref="CA31:CC31"/>
    <mergeCell ref="CA32:CC32"/>
    <mergeCell ref="CA29:CC29"/>
    <mergeCell ref="CA33:CC33"/>
    <mergeCell ref="CA34:CC34"/>
    <mergeCell ref="CA27:CC27"/>
    <mergeCell ref="CA21:CC21"/>
    <mergeCell ref="CA22:CC22"/>
    <mergeCell ref="CA23:CC23"/>
    <mergeCell ref="CA28:CC28"/>
    <mergeCell ref="CA26:CC26"/>
    <mergeCell ref="CA25:CC25"/>
  </mergeCells>
  <conditionalFormatting sqref="CD10:CD19 CD22:CD34">
    <cfRule type="cellIs" dxfId="134" priority="60" stopIfTrue="1" operator="equal">
      <formula>3</formula>
    </cfRule>
    <cfRule type="cellIs" dxfId="133" priority="61" stopIfTrue="1" operator="equal">
      <formula>2</formula>
    </cfRule>
    <cfRule type="cellIs" dxfId="132" priority="62" stopIfTrue="1" operator="equal">
      <formula>1</formula>
    </cfRule>
  </conditionalFormatting>
  <conditionalFormatting sqref="CD26">
    <cfRule type="cellIs" dxfId="131" priority="46" stopIfTrue="1" operator="equal">
      <formula>3</formula>
    </cfRule>
    <cfRule type="cellIs" dxfId="130" priority="47" stopIfTrue="1" operator="equal">
      <formula>2</formula>
    </cfRule>
    <cfRule type="cellIs" dxfId="129" priority="48" stopIfTrue="1" operator="equal">
      <formula>1</formula>
    </cfRule>
  </conditionalFormatting>
  <conditionalFormatting sqref="CD26">
    <cfRule type="cellIs" dxfId="128" priority="43" stopIfTrue="1" operator="equal">
      <formula>3</formula>
    </cfRule>
    <cfRule type="cellIs" dxfId="127" priority="44" stopIfTrue="1" operator="equal">
      <formula>2</formula>
    </cfRule>
    <cfRule type="cellIs" dxfId="126" priority="45" stopIfTrue="1" operator="equal">
      <formula>1</formula>
    </cfRule>
  </conditionalFormatting>
  <conditionalFormatting sqref="CD27">
    <cfRule type="cellIs" dxfId="125" priority="40" stopIfTrue="1" operator="equal">
      <formula>3</formula>
    </cfRule>
    <cfRule type="cellIs" dxfId="124" priority="41" stopIfTrue="1" operator="equal">
      <formula>2</formula>
    </cfRule>
    <cfRule type="cellIs" dxfId="123" priority="42" stopIfTrue="1" operator="equal">
      <formula>1</formula>
    </cfRule>
  </conditionalFormatting>
  <conditionalFormatting sqref="CD27">
    <cfRule type="cellIs" dxfId="122" priority="37" stopIfTrue="1" operator="equal">
      <formula>3</formula>
    </cfRule>
    <cfRule type="cellIs" dxfId="121" priority="38" stopIfTrue="1" operator="equal">
      <formula>2</formula>
    </cfRule>
    <cfRule type="cellIs" dxfId="120" priority="39" stopIfTrue="1" operator="equal">
      <formula>1</formula>
    </cfRule>
  </conditionalFormatting>
  <conditionalFormatting sqref="CD28">
    <cfRule type="cellIs" dxfId="119" priority="34" stopIfTrue="1" operator="equal">
      <formula>3</formula>
    </cfRule>
    <cfRule type="cellIs" dxfId="118" priority="35" stopIfTrue="1" operator="equal">
      <formula>2</formula>
    </cfRule>
    <cfRule type="cellIs" dxfId="117" priority="36" stopIfTrue="1" operator="equal">
      <formula>1</formula>
    </cfRule>
  </conditionalFormatting>
  <conditionalFormatting sqref="CD28">
    <cfRule type="cellIs" dxfId="116" priority="31" stopIfTrue="1" operator="equal">
      <formula>3</formula>
    </cfRule>
    <cfRule type="cellIs" dxfId="115" priority="32" stopIfTrue="1" operator="equal">
      <formula>2</formula>
    </cfRule>
    <cfRule type="cellIs" dxfId="114" priority="33" stopIfTrue="1" operator="equal">
      <formula>1</formula>
    </cfRule>
  </conditionalFormatting>
  <conditionalFormatting sqref="CD29:CD34">
    <cfRule type="cellIs" dxfId="113" priority="28" stopIfTrue="1" operator="equal">
      <formula>3</formula>
    </cfRule>
    <cfRule type="cellIs" dxfId="112" priority="29" stopIfTrue="1" operator="equal">
      <formula>2</formula>
    </cfRule>
    <cfRule type="cellIs" dxfId="111" priority="30" stopIfTrue="1" operator="equal">
      <formula>1</formula>
    </cfRule>
  </conditionalFormatting>
  <conditionalFormatting sqref="CD29:CD34">
    <cfRule type="cellIs" dxfId="110" priority="25" stopIfTrue="1" operator="equal">
      <formula>3</formula>
    </cfRule>
    <cfRule type="cellIs" dxfId="109" priority="26" stopIfTrue="1" operator="equal">
      <formula>2</formula>
    </cfRule>
    <cfRule type="cellIs" dxfId="108" priority="27" stopIfTrue="1" operator="equal">
      <formula>1</formula>
    </cfRule>
  </conditionalFormatting>
  <conditionalFormatting sqref="CD20">
    <cfRule type="cellIs" dxfId="107" priority="4" stopIfTrue="1" operator="equal">
      <formula>3</formula>
    </cfRule>
    <cfRule type="cellIs" dxfId="106" priority="5" stopIfTrue="1" operator="equal">
      <formula>2</formula>
    </cfRule>
    <cfRule type="cellIs" dxfId="105" priority="6" stopIfTrue="1" operator="equal">
      <formula>1</formula>
    </cfRule>
  </conditionalFormatting>
  <conditionalFormatting sqref="CD21">
    <cfRule type="cellIs" dxfId="104" priority="1" stopIfTrue="1" operator="equal">
      <formula>3</formula>
    </cfRule>
    <cfRule type="cellIs" dxfId="103" priority="2" stopIfTrue="1" operator="equal">
      <formula>2</formula>
    </cfRule>
    <cfRule type="cellIs" dxfId="102" priority="3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J35"/>
  <sheetViews>
    <sheetView tabSelected="1" topLeftCell="AY4" zoomScale="55" zoomScaleNormal="55" workbookViewId="0">
      <selection activeCell="CC5" sqref="CC5:CE5"/>
    </sheetView>
  </sheetViews>
  <sheetFormatPr defaultRowHeight="15" x14ac:dyDescent="0.25"/>
  <cols>
    <col min="1" max="1" width="5" customWidth="1"/>
    <col min="2" max="2" width="59.7109375" bestFit="1" customWidth="1"/>
    <col min="3" max="3" width="7.42578125" customWidth="1"/>
    <col min="4" max="4" width="8.28515625" customWidth="1"/>
    <col min="5" max="5" width="9.28515625" customWidth="1"/>
    <col min="6" max="9" width="6" customWidth="1"/>
    <col min="10" max="10" width="6.85546875" bestFit="1" customWidth="1"/>
    <col min="11" max="12" width="6" customWidth="1"/>
    <col min="13" max="13" width="6.85546875" bestFit="1" customWidth="1"/>
    <col min="14" max="14" width="7" customWidth="1"/>
    <col min="15" max="15" width="6" customWidth="1"/>
    <col min="16" max="16" width="6.85546875" bestFit="1" customWidth="1"/>
    <col min="17" max="17" width="7" customWidth="1"/>
    <col min="18" max="25" width="6" customWidth="1"/>
    <col min="26" max="26" width="7.140625" customWidth="1"/>
    <col min="27" max="27" width="7.28515625" customWidth="1"/>
    <col min="28" max="28" width="6" customWidth="1"/>
    <col min="29" max="29" width="7.42578125" customWidth="1"/>
    <col min="30" max="30" width="6" customWidth="1"/>
    <col min="31" max="31" width="6.85546875" bestFit="1" customWidth="1"/>
    <col min="32" max="32" width="7.140625" bestFit="1" customWidth="1"/>
    <col min="33" max="33" width="6" customWidth="1"/>
    <col min="34" max="34" width="6.85546875" bestFit="1" customWidth="1"/>
    <col min="35" max="35" width="7.140625" bestFit="1" customWidth="1"/>
    <col min="36" max="36" width="6" customWidth="1"/>
    <col min="37" max="37" width="6.85546875" customWidth="1"/>
    <col min="38" max="56" width="6" customWidth="1"/>
    <col min="57" max="57" width="6.5703125" customWidth="1"/>
    <col min="58" max="58" width="9.140625" customWidth="1"/>
    <col min="59" max="59" width="8.28515625" customWidth="1"/>
    <col min="60" max="60" width="7" customWidth="1"/>
    <col min="61" max="61" width="7.42578125" customWidth="1"/>
    <col min="62" max="62" width="6.7109375" customWidth="1"/>
    <col min="63" max="63" width="7.5703125" customWidth="1"/>
    <col min="64" max="64" width="8.140625" customWidth="1"/>
    <col min="65" max="65" width="7.85546875" customWidth="1"/>
    <col min="66" max="83" width="9.140625" customWidth="1"/>
    <col min="85" max="86" width="12.85546875" customWidth="1"/>
    <col min="87" max="87" width="17.7109375" customWidth="1"/>
  </cols>
  <sheetData>
    <row r="4" spans="1:88" ht="15.75" thickBot="1" x14ac:dyDescent="0.3">
      <c r="BK4" s="89" t="s">
        <v>124</v>
      </c>
    </row>
    <row r="5" spans="1:88" ht="79.150000000000006" customHeight="1" thickBot="1" x14ac:dyDescent="0.3">
      <c r="A5" s="1"/>
      <c r="B5" s="139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1" t="s">
        <v>90</v>
      </c>
      <c r="AT5" s="312"/>
      <c r="AU5" s="300"/>
      <c r="AV5" s="311" t="s">
        <v>115</v>
      </c>
      <c r="AW5" s="312"/>
      <c r="AX5" s="313"/>
      <c r="AY5" s="311" t="s">
        <v>117</v>
      </c>
      <c r="AZ5" s="312"/>
      <c r="BA5" s="313"/>
      <c r="BB5" s="311" t="s">
        <v>118</v>
      </c>
      <c r="BC5" s="312"/>
      <c r="BD5" s="313"/>
      <c r="BE5" s="311" t="s">
        <v>120</v>
      </c>
      <c r="BF5" s="312"/>
      <c r="BG5" s="313"/>
      <c r="BH5" s="311" t="s">
        <v>122</v>
      </c>
      <c r="BI5" s="312"/>
      <c r="BJ5" s="313"/>
      <c r="BK5" s="311" t="s">
        <v>121</v>
      </c>
      <c r="BL5" s="312"/>
      <c r="BM5" s="313"/>
      <c r="BN5" s="311" t="s">
        <v>140</v>
      </c>
      <c r="BO5" s="312"/>
      <c r="BP5" s="313"/>
      <c r="BQ5" s="311" t="s">
        <v>159</v>
      </c>
      <c r="BR5" s="312"/>
      <c r="BS5" s="300"/>
      <c r="BT5" s="311" t="s">
        <v>160</v>
      </c>
      <c r="BU5" s="312"/>
      <c r="BV5" s="300"/>
      <c r="BW5" s="309" t="s">
        <v>161</v>
      </c>
      <c r="BX5" s="310"/>
      <c r="BY5" s="297"/>
      <c r="BZ5" s="309" t="s">
        <v>171</v>
      </c>
      <c r="CA5" s="310"/>
      <c r="CB5" s="297"/>
      <c r="CC5" s="309" t="s">
        <v>172</v>
      </c>
      <c r="CD5" s="310"/>
      <c r="CE5" s="297"/>
    </row>
    <row r="6" spans="1:88" ht="15.75" thickBot="1" x14ac:dyDescent="0.3">
      <c r="A6" s="1"/>
      <c r="B6" s="39" t="s">
        <v>1</v>
      </c>
      <c r="C6" s="298">
        <v>183</v>
      </c>
      <c r="D6" s="299"/>
      <c r="E6" s="300"/>
      <c r="F6" s="323"/>
      <c r="G6" s="324"/>
      <c r="H6" s="325"/>
      <c r="I6" s="298">
        <v>183</v>
      </c>
      <c r="J6" s="299"/>
      <c r="K6" s="304"/>
      <c r="L6" s="298">
        <v>324</v>
      </c>
      <c r="M6" s="299"/>
      <c r="N6" s="304"/>
      <c r="O6" s="298">
        <v>455</v>
      </c>
      <c r="P6" s="299"/>
      <c r="Q6" s="304"/>
      <c r="R6" s="298">
        <v>177</v>
      </c>
      <c r="S6" s="299"/>
      <c r="T6" s="300"/>
      <c r="U6" s="323"/>
      <c r="V6" s="324"/>
      <c r="W6" s="325"/>
      <c r="X6" s="298">
        <v>338</v>
      </c>
      <c r="Y6" s="299"/>
      <c r="Z6" s="300"/>
      <c r="AA6" s="298">
        <v>83</v>
      </c>
      <c r="AB6" s="299"/>
      <c r="AC6" s="300"/>
      <c r="AD6" s="323"/>
      <c r="AE6" s="324"/>
      <c r="AF6" s="325"/>
      <c r="AG6" s="298">
        <v>51</v>
      </c>
      <c r="AH6" s="299"/>
      <c r="AI6" s="300"/>
      <c r="AJ6" s="298">
        <v>9</v>
      </c>
      <c r="AK6" s="299"/>
      <c r="AL6" s="300"/>
      <c r="AM6" s="298">
        <v>7</v>
      </c>
      <c r="AN6" s="299"/>
      <c r="AO6" s="300"/>
      <c r="AP6" s="298">
        <v>7</v>
      </c>
      <c r="AQ6" s="299"/>
      <c r="AR6" s="300"/>
      <c r="AS6" s="298">
        <v>7</v>
      </c>
      <c r="AT6" s="299"/>
      <c r="AU6" s="300"/>
      <c r="AV6" s="298">
        <v>110</v>
      </c>
      <c r="AW6" s="299"/>
      <c r="AX6" s="300"/>
      <c r="AY6" s="298">
        <v>28</v>
      </c>
      <c r="AZ6" s="299"/>
      <c r="BA6" s="300"/>
      <c r="BB6" s="298">
        <v>227</v>
      </c>
      <c r="BC6" s="299"/>
      <c r="BD6" s="300"/>
      <c r="BE6" s="298">
        <v>207</v>
      </c>
      <c r="BF6" s="299"/>
      <c r="BG6" s="300"/>
      <c r="BH6" s="295">
        <v>180</v>
      </c>
      <c r="BI6" s="296"/>
      <c r="BJ6" s="337"/>
      <c r="BK6" s="295">
        <v>30</v>
      </c>
      <c r="BL6" s="296"/>
      <c r="BM6" s="337"/>
      <c r="BN6" s="295">
        <v>619</v>
      </c>
      <c r="BO6" s="296"/>
      <c r="BP6" s="337"/>
      <c r="BQ6" s="298">
        <v>246</v>
      </c>
      <c r="BR6" s="299"/>
      <c r="BS6" s="300"/>
      <c r="BT6" s="298">
        <v>35</v>
      </c>
      <c r="BU6" s="299"/>
      <c r="BV6" s="300"/>
      <c r="BW6" s="295">
        <v>178</v>
      </c>
      <c r="BX6" s="296"/>
      <c r="BY6" s="297"/>
      <c r="BZ6" s="295">
        <v>134</v>
      </c>
      <c r="CA6" s="296"/>
      <c r="CB6" s="297"/>
      <c r="CC6" s="295">
        <v>50</v>
      </c>
      <c r="CD6" s="296"/>
      <c r="CE6" s="297"/>
    </row>
    <row r="7" spans="1:88" ht="15.75" thickBot="1" x14ac:dyDescent="0.3">
      <c r="A7" s="1"/>
      <c r="B7" s="39" t="s">
        <v>5</v>
      </c>
      <c r="C7" s="305">
        <v>6</v>
      </c>
      <c r="D7" s="306"/>
      <c r="E7" s="307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7</v>
      </c>
      <c r="P7" s="306"/>
      <c r="Q7" s="308"/>
      <c r="R7" s="305">
        <v>6</v>
      </c>
      <c r="S7" s="306"/>
      <c r="T7" s="307"/>
      <c r="U7" s="326"/>
      <c r="V7" s="327"/>
      <c r="W7" s="328"/>
      <c r="X7" s="305">
        <v>7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2</v>
      </c>
      <c r="AK7" s="306"/>
      <c r="AL7" s="307"/>
      <c r="AM7" s="305">
        <v>1</v>
      </c>
      <c r="AN7" s="306"/>
      <c r="AO7" s="307"/>
      <c r="AP7" s="305">
        <v>1</v>
      </c>
      <c r="AQ7" s="306"/>
      <c r="AR7" s="307"/>
      <c r="AS7" s="305">
        <v>1</v>
      </c>
      <c r="AT7" s="306"/>
      <c r="AU7" s="307"/>
      <c r="AV7" s="305">
        <v>5</v>
      </c>
      <c r="AW7" s="306"/>
      <c r="AX7" s="307"/>
      <c r="AY7" s="305">
        <v>3</v>
      </c>
      <c r="AZ7" s="306"/>
      <c r="BA7" s="307"/>
      <c r="BB7" s="305">
        <v>6</v>
      </c>
      <c r="BC7" s="306"/>
      <c r="BD7" s="307"/>
      <c r="BE7" s="305">
        <v>6</v>
      </c>
      <c r="BF7" s="306"/>
      <c r="BG7" s="307"/>
      <c r="BH7" s="301">
        <v>6</v>
      </c>
      <c r="BI7" s="302"/>
      <c r="BJ7" s="335"/>
      <c r="BK7" s="301">
        <v>3</v>
      </c>
      <c r="BL7" s="302"/>
      <c r="BM7" s="335"/>
      <c r="BN7" s="301">
        <v>8</v>
      </c>
      <c r="BO7" s="302"/>
      <c r="BP7" s="335"/>
      <c r="BQ7" s="305">
        <v>7</v>
      </c>
      <c r="BR7" s="306"/>
      <c r="BS7" s="307"/>
      <c r="BT7" s="305">
        <v>4</v>
      </c>
      <c r="BU7" s="306"/>
      <c r="BV7" s="307"/>
      <c r="BW7" s="301">
        <v>6</v>
      </c>
      <c r="BX7" s="302"/>
      <c r="BY7" s="303"/>
      <c r="BZ7" s="301">
        <v>6</v>
      </c>
      <c r="CA7" s="302"/>
      <c r="CB7" s="303"/>
      <c r="CC7" s="301">
        <v>4</v>
      </c>
      <c r="CD7" s="302"/>
      <c r="CE7" s="303"/>
    </row>
    <row r="8" spans="1:88" ht="15.75" thickBot="1" x14ac:dyDescent="0.3">
      <c r="A8" s="1"/>
      <c r="B8" s="39" t="s">
        <v>0</v>
      </c>
      <c r="C8" s="298">
        <v>1.8</v>
      </c>
      <c r="D8" s="299"/>
      <c r="E8" s="300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8">
        <v>1</v>
      </c>
      <c r="AT8" s="299"/>
      <c r="AU8" s="300"/>
      <c r="AV8" s="295">
        <v>1.6</v>
      </c>
      <c r="AW8" s="296"/>
      <c r="AX8" s="297"/>
      <c r="AY8" s="295">
        <v>1</v>
      </c>
      <c r="AZ8" s="296"/>
      <c r="BA8" s="337"/>
      <c r="BB8" s="298">
        <v>1.6</v>
      </c>
      <c r="BC8" s="299"/>
      <c r="BD8" s="300"/>
      <c r="BE8" s="298">
        <v>1.6</v>
      </c>
      <c r="BF8" s="299"/>
      <c r="BG8" s="300"/>
      <c r="BH8" s="295">
        <v>1.6</v>
      </c>
      <c r="BI8" s="296"/>
      <c r="BJ8" s="337"/>
      <c r="BK8" s="295">
        <v>1</v>
      </c>
      <c r="BL8" s="296"/>
      <c r="BM8" s="337"/>
      <c r="BN8" s="295">
        <v>1.8</v>
      </c>
      <c r="BO8" s="296"/>
      <c r="BP8" s="337"/>
      <c r="BQ8" s="298">
        <v>1.6</v>
      </c>
      <c r="BR8" s="299"/>
      <c r="BS8" s="300"/>
      <c r="BT8" s="298">
        <v>1</v>
      </c>
      <c r="BU8" s="299"/>
      <c r="BV8" s="300"/>
      <c r="BW8" s="295">
        <v>1.6</v>
      </c>
      <c r="BX8" s="296"/>
      <c r="BY8" s="297"/>
      <c r="BZ8" s="295">
        <v>1.6</v>
      </c>
      <c r="CA8" s="296"/>
      <c r="CB8" s="297"/>
      <c r="CC8" s="295">
        <v>1</v>
      </c>
      <c r="CD8" s="296"/>
      <c r="CE8" s="297"/>
    </row>
    <row r="9" spans="1:88" ht="30.95" customHeight="1" thickBot="1" x14ac:dyDescent="0.3">
      <c r="A9" s="93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72" t="s">
        <v>2</v>
      </c>
      <c r="BL9" s="94" t="s">
        <v>3</v>
      </c>
      <c r="BM9" s="72" t="s">
        <v>6</v>
      </c>
      <c r="BN9" s="72" t="s">
        <v>2</v>
      </c>
      <c r="BO9" s="94" t="s">
        <v>3</v>
      </c>
      <c r="BP9" s="72" t="s">
        <v>6</v>
      </c>
      <c r="BQ9" s="72" t="s">
        <v>2</v>
      </c>
      <c r="BR9" s="94" t="s">
        <v>3</v>
      </c>
      <c r="BS9" s="72" t="s">
        <v>6</v>
      </c>
      <c r="BT9" s="72" t="s">
        <v>2</v>
      </c>
      <c r="BU9" s="94" t="s">
        <v>3</v>
      </c>
      <c r="BV9" s="72" t="s">
        <v>6</v>
      </c>
      <c r="BW9" s="72" t="s">
        <v>2</v>
      </c>
      <c r="BX9" s="94" t="s">
        <v>3</v>
      </c>
      <c r="BY9" s="72" t="s">
        <v>6</v>
      </c>
      <c r="BZ9" s="72" t="s">
        <v>2</v>
      </c>
      <c r="CA9" s="94" t="s">
        <v>3</v>
      </c>
      <c r="CB9" s="72" t="s">
        <v>6</v>
      </c>
      <c r="CC9" s="72" t="s">
        <v>2</v>
      </c>
      <c r="CD9" s="94" t="s">
        <v>3</v>
      </c>
      <c r="CE9" s="72" t="s">
        <v>6</v>
      </c>
      <c r="CF9" s="97" t="s">
        <v>7</v>
      </c>
      <c r="CG9" s="339" t="s">
        <v>8</v>
      </c>
      <c r="CH9" s="339"/>
      <c r="CI9" s="339"/>
      <c r="CJ9" s="98" t="s">
        <v>9</v>
      </c>
    </row>
    <row r="10" spans="1:88" ht="15.75" customHeight="1" thickBot="1" x14ac:dyDescent="0.3">
      <c r="A10" s="5">
        <f t="shared" ref="A10:A17" si="0">A9+1</f>
        <v>1</v>
      </c>
      <c r="B10" s="216" t="s">
        <v>28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>
        <v>83</v>
      </c>
      <c r="M10" s="140">
        <f ca="1">IF(L10&gt;0,(INDIRECT(ADDRESS(L10,$L$7,,,"ТаблицаСоответствия"))+N10)*$L$8,0)</f>
        <v>75.600000000000009</v>
      </c>
      <c r="N10" s="30"/>
      <c r="O10" s="12">
        <v>82</v>
      </c>
      <c r="P10" s="140">
        <f ca="1">IF(O10&gt;0,(INDIRECT(ADDRESS(O10,$O$7,,,"ТаблицаСоответствия"))+Q10)*$O$8,0)</f>
        <v>75.600000000000009</v>
      </c>
      <c r="Q10" s="30"/>
      <c r="R10" s="12">
        <v>101</v>
      </c>
      <c r="S10" s="140">
        <f ca="1">IF(R10&gt;0,(INDIRECT(ADDRESS(R10,$R$7,,,"ТаблицаСоответствия"))+T10)*$R$8,0)</f>
        <v>18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89</v>
      </c>
      <c r="Y10" s="140">
        <f ca="1">IF(X10&gt;0,(INDIRECT(ADDRESS(X10,$X$7,,,"ТаблицаСоответствия"))+Z10)*$X$8,0)</f>
        <v>68.400000000000006</v>
      </c>
      <c r="Z10" s="30"/>
      <c r="AA10" s="12">
        <v>52</v>
      </c>
      <c r="AB10" s="140">
        <f ca="1">IF(AA10&gt;0,(INDIRECT(ADDRESS(AA10,$AA$7,,,"ТаблицаСоответствия"))+AC10)*$AA$8,0)</f>
        <v>18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>
        <v>12</v>
      </c>
      <c r="AH10" s="140">
        <f ca="1">IF(AG10&gt;0,(INDIRECT(ADDRESS(AG10,$AG$7,,,"ТаблицаСоответствия"))+AI10)*$AG$8,0)</f>
        <v>60.800000000000004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>
        <v>1</v>
      </c>
      <c r="AQ10" s="140">
        <f ca="1">IF(AP10&gt;0,(INDIRECT(ADDRESS(AP10,$AP$7,,,"ТаблицаСоответствия"))+AR10)*$AP$8,0)</f>
        <v>14.399999999999999</v>
      </c>
      <c r="AR10" s="30"/>
      <c r="AS10" s="104"/>
      <c r="AT10" s="142">
        <f ca="1">IF(AS10&gt;0,(INDIRECT(ADDRESS(AS10,$AS$7,,,"ТаблицаСоответствия"))+AU10)*$AS$8,0)</f>
        <v>0</v>
      </c>
      <c r="AU10" s="107"/>
      <c r="AV10" s="104">
        <v>17</v>
      </c>
      <c r="AW10" s="142">
        <f ca="1">IF(AV10&gt;0,(INDIRECT(ADDRESS(AV10,$AV$7,,,"ТаблицаСоответствия"))+AX10)*$AV$8,0)</f>
        <v>80</v>
      </c>
      <c r="AX10" s="107"/>
      <c r="AY10" s="104">
        <v>3</v>
      </c>
      <c r="AZ10" s="142">
        <f ca="1">IF(AY10&gt;0,(INDIRECT(ADDRESS(AY10,$AY$7,,,"ТаблицаСоответствия"))+BA10)*$AY$8,0)</f>
        <v>50</v>
      </c>
      <c r="BA10" s="107"/>
      <c r="BB10" s="104"/>
      <c r="BC10" s="142">
        <f ca="1">IF(BB10&gt;0,(INDIRECT(ADDRESS(BB10,$BB$7,,,"ТаблицаСоответствия"))+BD10)*$BB$8,0)</f>
        <v>0</v>
      </c>
      <c r="BD10" s="107"/>
      <c r="BE10" s="104">
        <v>69</v>
      </c>
      <c r="BF10" s="142">
        <f ca="1">IF(BE10&gt;0,(INDIRECT(ADDRESS(BE10,$BE$7,,,"ТаблицаСоответствия"))+BG10)*$BE$8,0)</f>
        <v>41.6</v>
      </c>
      <c r="BG10" s="107"/>
      <c r="BH10" s="104">
        <v>46</v>
      </c>
      <c r="BI10" s="142">
        <f ca="1">IF(BH10&gt;0,(INDIRECT(ADDRESS(BH10,$BH$7,,,"ТаблицаСоответствия"))+BJ10)*$BH$8,0)</f>
        <v>60.800000000000004</v>
      </c>
      <c r="BJ10" s="107"/>
      <c r="BK10" s="104"/>
      <c r="BL10" s="142">
        <f ca="1">IF(BK10&gt;0,(INDIRECT(ADDRESS(BK10,$BK$7,,,"ТаблицаСоответствия"))+BM10)*$BK$8,0)</f>
        <v>0</v>
      </c>
      <c r="BM10" s="107"/>
      <c r="BN10" s="104">
        <v>64</v>
      </c>
      <c r="BO10" s="107">
        <f ca="1">IF(BN10&gt;0,ROUND((INDIRECT(ADDRESS(BN10,$BN$7,,,"ТаблицаСоответствия"))+BP10)*$BN$8,0),)</f>
        <v>97</v>
      </c>
      <c r="BP10" s="107"/>
      <c r="BQ10" s="104"/>
      <c r="BR10" s="107">
        <f ca="1">IF(BQ10&gt;0,ROUND((INDIRECT(ADDRESS(BQ10,$BQ$7,,,"ТаблицаСоответствия"))+BS10)*$BQ$8,0),)</f>
        <v>0</v>
      </c>
      <c r="BS10" s="107"/>
      <c r="BT10" s="104"/>
      <c r="BU10" s="107">
        <f ca="1">IF(BT10&gt;0,ROUND((INDIRECT(ADDRESS(BT10,$BT$7,,,"ТаблицаСоответствия"))+BV10)*$BT$8,0),)</f>
        <v>0</v>
      </c>
      <c r="BV10" s="107"/>
      <c r="BW10" s="104">
        <v>21</v>
      </c>
      <c r="BX10" s="107">
        <f ca="1">IF(BW10&gt;0,ROUND((INDIRECT(ADDRESS(BW10,$BW$7,,,"ТаблицаСоответствия"))+BY10)*$BW$8,0),)</f>
        <v>106</v>
      </c>
      <c r="BY10" s="161"/>
      <c r="BZ10" s="104"/>
      <c r="CA10" s="9">
        <f t="shared" ref="CA10:CA22" ca="1" si="1">IF(BZ10&gt;0,ROUND((INDIRECT(ADDRESS(BZ10,$BZ$7,,,"ТаблицаСоответствия"))+CB10)*$BZ$8,0),)</f>
        <v>0</v>
      </c>
      <c r="CB10" s="161"/>
      <c r="CC10" s="104"/>
      <c r="CD10" s="9">
        <f t="shared" ref="CD10:CD12" ca="1" si="2">IF(CC10&gt;0,ROUND((INDIRECT(ADDRESS(CC10,$CC$7,,,"ТаблицаСоответствия"))+CE10)*$CC$8,0),)</f>
        <v>0</v>
      </c>
      <c r="CE10" s="161"/>
      <c r="CF10" s="141">
        <f ca="1">SUM(BX10,BR10,BU10,BO10,P10,AW10,BL10,BI10,BC10,AZ10,BF10,S10,AT10,AQ10,D10,G10,J10,M10,AN10,V10,Y10,AB10,AE10,AH10,AK10,CA10,CD10)</f>
        <v>766.19999999999993</v>
      </c>
      <c r="CG10" s="352" t="str">
        <f t="shared" ref="CG10:CG20" si="3">B10</f>
        <v>Алещенко Матвей - Беляева Василиса</v>
      </c>
      <c r="CH10" s="353"/>
      <c r="CI10" s="354"/>
      <c r="CJ10" s="99">
        <f ca="1">IF(CF10&gt;0,RANK(CF10,$CF$10:$CF$29),0)</f>
        <v>1</v>
      </c>
    </row>
    <row r="11" spans="1:88" ht="15.75" thickBot="1" x14ac:dyDescent="0.3">
      <c r="A11" s="5">
        <f t="shared" si="0"/>
        <v>2</v>
      </c>
      <c r="B11" s="258" t="s">
        <v>36</v>
      </c>
      <c r="C11" s="12">
        <v>19</v>
      </c>
      <c r="D11" s="140">
        <f ca="1">IF(C11&gt;0,(INDIRECT(ADDRESS(C11,$C$7,,,"ТаблицаСоответствия"))+E11)*$C$8,0)</f>
        <v>126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>
        <v>18</v>
      </c>
      <c r="M11" s="140">
        <f ca="1">IF(L11&gt;0,(INDIRECT(ADDRESS(L11,$L$7,,,"ТаблицаСоответствия"))+N11)*$L$8,0)</f>
        <v>183.6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>
        <v>48</v>
      </c>
      <c r="S11" s="140">
        <f ca="1">IF(R11&gt;0,(INDIRECT(ADDRESS(R11,$R$7,,,"ТаблицаСоответствия"))+T11)*$R$8,0)</f>
        <v>68.400000000000006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>
        <v>37</v>
      </c>
      <c r="Y11" s="140">
        <f ca="1">IF(X11&gt;0,(INDIRECT(ADDRESS(X11,$X$7,,,"ТаблицаСоответствия"))+Z11)*$X$8,0)</f>
        <v>126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</v>
      </c>
      <c r="AH11" s="140">
        <f ca="1">IF(AG11&gt;0,(INDIRECT(ADDRESS(AG11,$AG$7,,,"ТаблицаСоответствия"))+AI11)*$AG$8,0)</f>
        <v>124.80000000000001</v>
      </c>
      <c r="AI11" s="30"/>
      <c r="AJ11" s="12">
        <v>1</v>
      </c>
      <c r="AK11" s="140">
        <f ca="1">IF(AJ11&gt;0,(INDIRECT(ADDRESS(AJ11,$AJ$7,,,"ТаблицаСоответствия"))+AL11)*$AJ$8,0)</f>
        <v>47.599999999999994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140">
        <f ca="1">IF(AP11&gt;0,(INDIRECT(ADDRESS(AP11,$AP$7,,,"ТаблицаСоответствия"))+AR11)*$AP$8,0)</f>
        <v>0</v>
      </c>
      <c r="AR11" s="30"/>
      <c r="AS11" s="12"/>
      <c r="AT11" s="140">
        <f ca="1">IF(AS11&gt;0,(INDIRECT(ADDRESS(AS11,$AS$7,,,"ТаблицаСоответствия"))+AU11)*$AS$8,0)</f>
        <v>0</v>
      </c>
      <c r="AU11" s="9"/>
      <c r="AV11" s="12"/>
      <c r="AW11" s="140">
        <f ca="1">IF(AV11&gt;0,(INDIRECT(ADDRESS(AV11,$AV$7,,,"ТаблицаСоответствия"))+AX11)*$AV$8,0)</f>
        <v>0</v>
      </c>
      <c r="AX11" s="9"/>
      <c r="AY11" s="12"/>
      <c r="AZ11" s="140">
        <f ca="1">IF(AY11&gt;0,(INDIRECT(ADDRESS(AY11,$AY$7,,,"ТаблицаСоответствия"))+BA11)*$AY$8,0)</f>
        <v>0</v>
      </c>
      <c r="BA11" s="9"/>
      <c r="BB11" s="12"/>
      <c r="BC11" s="140">
        <f ca="1">IF(BB11&gt;0,(INDIRECT(ADDRESS(BB11,$BB$7,,,"ТаблицаСоответствия"))+BD11)*$BB$8,0)</f>
        <v>0</v>
      </c>
      <c r="BD11" s="9"/>
      <c r="BE11" s="12"/>
      <c r="BF11" s="140">
        <f ca="1">IF(BE11&gt;0,(INDIRECT(ADDRESS(BE11,$BE$7,,,"ТаблицаСоответствия"))+BG11)*$BE$8,0)</f>
        <v>0</v>
      </c>
      <c r="BG11" s="9"/>
      <c r="BH11" s="12"/>
      <c r="BI11" s="140">
        <f ca="1">IF(BH11&gt;0,(INDIRECT(ADDRESS(BH11,$BH$7,,,"ТаблицаСоответствия"))+BJ11)*$BH$8,0)</f>
        <v>0</v>
      </c>
      <c r="BJ11" s="9"/>
      <c r="BK11" s="12"/>
      <c r="BL11" s="140">
        <f ca="1">IF(BK11&gt;0,(INDIRECT(ADDRESS(BK11,$BK$7,,,"ТаблицаСоответствия"))+BM11)*$BK$8,0)</f>
        <v>0</v>
      </c>
      <c r="BM11" s="9"/>
      <c r="BN11" s="12"/>
      <c r="BO11" s="9">
        <f ca="1">IF(BN11&gt;0,ROUND((INDIRECT(ADDRESS(BN11,$BN$7,,,"ТаблицаСоответствия"))+BP11)*$BN$8,0),)</f>
        <v>0</v>
      </c>
      <c r="BP11" s="9"/>
      <c r="BQ11" s="12"/>
      <c r="BR11" s="9">
        <f ca="1">IF(BQ11&gt;0,ROUND((INDIRECT(ADDRESS(BQ11,$BQ$7,,,"ТаблицаСоответствия"))+BS11)*$BQ$8,0),)</f>
        <v>0</v>
      </c>
      <c r="BS11" s="9"/>
      <c r="BT11" s="12"/>
      <c r="BU11" s="9">
        <f ca="1">IF(BT11&gt;0,ROUND((INDIRECT(ADDRESS(BT11,$BT$7,,,"ТаблицаСоответствия"))+BV11)*$BT$8,0),)</f>
        <v>0</v>
      </c>
      <c r="BV11" s="9"/>
      <c r="BW11" s="12"/>
      <c r="BX11" s="9">
        <f ca="1">IF(BW11&gt;0,ROUND((INDIRECT(ADDRESS(BW11,$BW$7,,,"ТаблицаСоответствия"))+BY11)*$BW$8,0),)</f>
        <v>0</v>
      </c>
      <c r="BY11" s="138"/>
      <c r="BZ11" s="12"/>
      <c r="CA11" s="9">
        <f t="shared" ca="1" si="1"/>
        <v>0</v>
      </c>
      <c r="CB11" s="138"/>
      <c r="CC11" s="12"/>
      <c r="CD11" s="9">
        <f t="shared" ca="1" si="2"/>
        <v>0</v>
      </c>
      <c r="CE11" s="138"/>
      <c r="CF11" s="141">
        <f t="shared" ref="CF11:CF21" ca="1" si="4">SUM(BX11,BR11,BU11,BO11,P11,AW11,BL11,BI11,BC11,AZ11,BF11,S11,AT11,AQ11,D11,G11,J11,M11,AN11,V11,Y11,AB11,AE11,AH11,AK11,CA11,CD11)</f>
        <v>676.4</v>
      </c>
      <c r="CG11" s="287" t="str">
        <f t="shared" si="3"/>
        <v>Елфимов Кирилл - Вульф Ирина</v>
      </c>
      <c r="CH11" s="288"/>
      <c r="CI11" s="289"/>
      <c r="CJ11" s="99">
        <f t="shared" ref="CJ11:CJ20" ca="1" si="5">IF(CF11&gt;0,RANK(CF11,$CF$10:$CF$29),0)</f>
        <v>2</v>
      </c>
    </row>
    <row r="12" spans="1:88" s="32" customFormat="1" ht="15.75" thickBot="1" x14ac:dyDescent="0.3">
      <c r="A12" s="5">
        <f t="shared" si="0"/>
        <v>3</v>
      </c>
      <c r="B12" s="215" t="s">
        <v>99</v>
      </c>
      <c r="C12" s="12">
        <v>87</v>
      </c>
      <c r="D12" s="140">
        <f ca="1">IF(C12&gt;0,(INDIRECT(ADDRESS(C12,$C$7,,,"ТаблицаСоответствия"))+E12)*$C$8,0)</f>
        <v>32.4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>
        <v>88</v>
      </c>
      <c r="P12" s="140">
        <f ca="1">IF(O12&gt;0,(INDIRECT(ADDRESS(O12,$O$7,,,"ТаблицаСоответствия"))+Q12)*$O$8,0)</f>
        <v>75.600000000000009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>
        <v>85</v>
      </c>
      <c r="Y12" s="140">
        <f ca="1">IF(X12&gt;0,(INDIRECT(ADDRESS(X12,$X$7,,,"ТаблицаСоответствия"))+Z12)*$X$8,0)</f>
        <v>75.600000000000009</v>
      </c>
      <c r="Z12" s="30"/>
      <c r="AA12" s="12">
        <v>45</v>
      </c>
      <c r="AB12" s="140">
        <f ca="1">IF(AA12&gt;0,(INDIRECT(ADDRESS(AA12,$AA$7,,,"ТаблицаСоответствия"))+AC12)*$AA$8,0)</f>
        <v>25.2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>
        <v>6</v>
      </c>
      <c r="AH12" s="140">
        <f ca="1">IF(AG12&gt;0,(INDIRECT(ADDRESS(AG12,$AG$7,,,"ТаблицаСоответствия"))+AI12)*$AG$8,0)</f>
        <v>99.2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>
        <v>2</v>
      </c>
      <c r="AN12" s="140">
        <f ca="1">IF(AM12&gt;0,(INDIRECT(ADDRESS(AM12,$AM$7,,,"ТаблицаСоответствия"))+AO12)*$AM$8,0)</f>
        <v>14</v>
      </c>
      <c r="AO12" s="30"/>
      <c r="AP12" s="12">
        <v>2</v>
      </c>
      <c r="AQ12" s="140">
        <f ca="1">IF(AP12&gt;0,(INDIRECT(ADDRESS(AP12,$AP$7,,,"ТаблицаСоответствия"))+AR12)*$AP$8,0)</f>
        <v>12</v>
      </c>
      <c r="AR12" s="30"/>
      <c r="AS12" s="12"/>
      <c r="AT12" s="140">
        <f ca="1">IF(AS12&gt;0,(INDIRECT(ADDRESS(AS12,$AS$7,,,"ТаблицаСоответствия"))+AU12)*$AS$8,0)</f>
        <v>0</v>
      </c>
      <c r="AU12" s="9"/>
      <c r="AV12" s="12">
        <v>14</v>
      </c>
      <c r="AW12" s="140">
        <f ca="1">IF(AV12&gt;0,(INDIRECT(ADDRESS(AV12,$AV$7,,,"ТаблицаСоответствия"))+AX12)*$AV$8,0)</f>
        <v>92.800000000000011</v>
      </c>
      <c r="AX12" s="9"/>
      <c r="AY12" s="12"/>
      <c r="AZ12" s="140">
        <f ca="1">IF(AY12&gt;0,(INDIRECT(ADDRESS(AY12,$AY$7,,,"ТаблицаСоответствия"))+BA12)*$AY$8,0)</f>
        <v>0</v>
      </c>
      <c r="BA12" s="9"/>
      <c r="BB12" s="12"/>
      <c r="BC12" s="140">
        <f ca="1">IF(BB12&gt;0,(INDIRECT(ADDRESS(BB12,$BB$7,,,"ТаблицаСоответствия"))+BD12)*$BB$8,0)</f>
        <v>0</v>
      </c>
      <c r="BD12" s="9"/>
      <c r="BE12" s="12"/>
      <c r="BF12" s="140">
        <f ca="1">IF(BE12&gt;0,(INDIRECT(ADDRESS(BE12,$BE$7,,,"ТаблицаСоответствия"))+BG12)*$BE$8,0)</f>
        <v>0</v>
      </c>
      <c r="BG12" s="9"/>
      <c r="BH12" s="12"/>
      <c r="BI12" s="140">
        <f ca="1">IF(BH12&gt;0,(INDIRECT(ADDRESS(BH12,$BH$7,,,"ТаблицаСоответствия"))+BJ12)*$BH$8,0)</f>
        <v>0</v>
      </c>
      <c r="BJ12" s="9"/>
      <c r="BK12" s="12"/>
      <c r="BL12" s="140">
        <f ca="1">IF(BK12&gt;0,(INDIRECT(ADDRESS(BK12,$BK$7,,,"ТаблицаСоответствия"))+BM12)*$BK$8,0)</f>
        <v>0</v>
      </c>
      <c r="BM12" s="9"/>
      <c r="BN12" s="12"/>
      <c r="BO12" s="9">
        <f ca="1">IF(BN12&gt;0,ROUND((INDIRECT(ADDRESS(BN12,$BN$7,,,"ТаблицаСоответствия"))+BP12)*$BN$8,0),)</f>
        <v>0</v>
      </c>
      <c r="BP12" s="9"/>
      <c r="BQ12" s="12"/>
      <c r="BR12" s="9">
        <f ca="1">IF(BQ12&gt;0,ROUND((INDIRECT(ADDRESS(BQ12,$BQ$7,,,"ТаблицаСоответствия"))+BS12)*$BQ$8,0),)</f>
        <v>0</v>
      </c>
      <c r="BS12" s="9"/>
      <c r="BT12" s="12"/>
      <c r="BU12" s="9">
        <f ca="1">IF(BT12&gt;0,ROUND((INDIRECT(ADDRESS(BT12,$BT$7,,,"ТаблицаСоответствия"))+BV12)*$BT$8,0),)</f>
        <v>0</v>
      </c>
      <c r="BV12" s="9"/>
      <c r="BW12" s="12"/>
      <c r="BX12" s="9">
        <f ca="1">IF(BW12&gt;0,ROUND((INDIRECT(ADDRESS(BW12,$BW$7,,,"ТаблицаСоответствия"))+BY12)*$BW$8,0),)</f>
        <v>0</v>
      </c>
      <c r="BY12" s="138"/>
      <c r="BZ12" s="12"/>
      <c r="CA12" s="9">
        <f t="shared" ca="1" si="1"/>
        <v>0</v>
      </c>
      <c r="CB12" s="138"/>
      <c r="CC12" s="12"/>
      <c r="CD12" s="9">
        <f t="shared" ca="1" si="2"/>
        <v>0</v>
      </c>
      <c r="CE12" s="138"/>
      <c r="CF12" s="141">
        <f t="shared" ca="1" si="4"/>
        <v>426.8</v>
      </c>
      <c r="CG12" s="292" t="str">
        <f t="shared" si="3"/>
        <v>Сулейменов Рустам - Лупинос Миланья</v>
      </c>
      <c r="CH12" s="293"/>
      <c r="CI12" s="294"/>
      <c r="CJ12" s="99">
        <f t="shared" ca="1" si="5"/>
        <v>3</v>
      </c>
    </row>
    <row r="13" spans="1:88" s="32" customFormat="1" ht="15.75" thickBot="1" x14ac:dyDescent="0.3">
      <c r="A13" s="5">
        <f t="shared" si="0"/>
        <v>4</v>
      </c>
      <c r="B13" s="201" t="s">
        <v>72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>
        <v>107</v>
      </c>
      <c r="P13" s="140">
        <f ca="1">IF(O13&gt;0,(INDIRECT(ADDRESS(O13,$O$7,,,"ТаблицаСоответствия"))+Q13)*$O$8,0)</f>
        <v>61.2</v>
      </c>
      <c r="Q13" s="30"/>
      <c r="R13" s="12">
        <v>91</v>
      </c>
      <c r="S13" s="140">
        <f ca="1">IF(R13&gt;0,(INDIRECT(ADDRESS(R13,$R$7,,,"ТаблицаСоответствия"))+T13)*$R$8,0)</f>
        <v>25.2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27</v>
      </c>
      <c r="AH13" s="140">
        <f ca="1">IF(AG13&gt;0,(INDIRECT(ADDRESS(AG13,$AG$7,,,"ТаблицаСоответствия"))+AI13)*$AG$8,0)</f>
        <v>19.200000000000003</v>
      </c>
      <c r="AI13" s="30"/>
      <c r="AJ13" s="12">
        <v>4</v>
      </c>
      <c r="AK13" s="140">
        <f ca="1">IF(AJ13&gt;0,(INDIRECT(ADDRESS(AJ13,$AJ$7,,,"ТаблицаСоответствия"))+AL13)*$AJ$8,0)</f>
        <v>30.799999999999997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140">
        <f ca="1">IF(AS13&gt;0,(INDIRECT(ADDRESS(AS13,$AS$7,,,"ТаблицаСоответствия"))+AU13)*$AS$8,0)</f>
        <v>0</v>
      </c>
      <c r="AU13" s="9"/>
      <c r="AV13" s="12"/>
      <c r="AW13" s="140">
        <f ca="1">IF(AV13&gt;0,(INDIRECT(ADDRESS(AV13,$AV$7,,,"ТаблицаСоответствия"))+AX13)*$AV$8,0)</f>
        <v>0</v>
      </c>
      <c r="AX13" s="9"/>
      <c r="AY13" s="12"/>
      <c r="AZ13" s="140">
        <f ca="1">IF(AY13&gt;0,(INDIRECT(ADDRESS(AY13,$AY$7,,,"ТаблицаСоответствия"))+BA13)*$AY$8,0)</f>
        <v>0</v>
      </c>
      <c r="BA13" s="9"/>
      <c r="BB13" s="12"/>
      <c r="BC13" s="140">
        <f ca="1">IF(BB13&gt;0,(INDIRECT(ADDRESS(BB13,$BB$7,,,"ТаблицаСоответствия"))+BD13)*$BB$8,0)</f>
        <v>0</v>
      </c>
      <c r="BD13" s="9"/>
      <c r="BE13" s="12"/>
      <c r="BF13" s="140">
        <f ca="1">IF(BE13&gt;0,(INDIRECT(ADDRESS(BE13,$BE$7,,,"ТаблицаСоответствия"))+BG13)*$BE$8,0)</f>
        <v>0</v>
      </c>
      <c r="BG13" s="9"/>
      <c r="BH13" s="12">
        <v>54</v>
      </c>
      <c r="BI13" s="140">
        <f ca="1">IF(BH13&gt;0,(INDIRECT(ADDRESS(BH13,$BH$7,,,"ТаблицаСоответствия"))+BJ13)*$BH$8,0)</f>
        <v>54.400000000000006</v>
      </c>
      <c r="BJ13" s="9"/>
      <c r="BK13" s="12">
        <v>8</v>
      </c>
      <c r="BL13" s="140">
        <f ca="1">IF(BK13&gt;0,(INDIRECT(ADDRESS(BK13,$BK$7,,,"ТаблицаСоответствия"))+BM13)*$BK$8,0)</f>
        <v>30</v>
      </c>
      <c r="BM13" s="9"/>
      <c r="BN13" s="12"/>
      <c r="BO13" s="9">
        <f ca="1">IF(BN13&gt;0,ROUND((INDIRECT(ADDRESS(BN13,$BN$7,,,"ТаблицаСоответствия"))+BP13)*$BN$8,0),)</f>
        <v>0</v>
      </c>
      <c r="BP13" s="9"/>
      <c r="BQ13" s="12"/>
      <c r="BR13" s="9">
        <f ca="1">IF(BQ13&gt;0,ROUND((INDIRECT(ADDRESS(BQ13,$BQ$7,,,"ТаблицаСоответствия"))+BS13)*$BQ$8,0),)</f>
        <v>0</v>
      </c>
      <c r="BS13" s="9"/>
      <c r="BT13" s="12"/>
      <c r="BU13" s="9">
        <f ca="1">IF(BT13&gt;0,ROUND((INDIRECT(ADDRESS(BT13,$BT$7,,,"ТаблицаСоответствия"))+BV13)*$BT$8,0),)</f>
        <v>0</v>
      </c>
      <c r="BV13" s="9"/>
      <c r="BW13" s="12"/>
      <c r="BX13" s="9">
        <f ca="1">IF(BW13&gt;0,ROUND((INDIRECT(ADDRESS(BW13,$BW$7,,,"ТаблицаСоответствия"))+BY13)*$BW$8,0),)</f>
        <v>0</v>
      </c>
      <c r="BY13" s="138"/>
      <c r="BZ13" s="12">
        <v>33</v>
      </c>
      <c r="CA13" s="9">
        <f ca="1">IF(BZ13&gt;0,ROUND((INDIRECT(ADDRESS(BZ13,$BZ$7,,,"ТаблицаСоответствия"))+CB13)*$BZ$8,0),)</f>
        <v>80</v>
      </c>
      <c r="CB13" s="138"/>
      <c r="CC13" s="12">
        <v>6</v>
      </c>
      <c r="CD13" s="9">
        <f ca="1">IF(CC13&gt;0,ROUND((INDIRECT(ADDRESS(CC13,$CC$7,,,"ТаблицаСоответствия"))+CE13)*$CC$8,0),)</f>
        <v>62</v>
      </c>
      <c r="CE13" s="138"/>
      <c r="CF13" s="141">
        <f t="shared" ca="1" si="4"/>
        <v>362.8</v>
      </c>
      <c r="CG13" s="54" t="str">
        <f t="shared" si="3"/>
        <v xml:space="preserve">Бахтов Денис - Дорофеева Софья </v>
      </c>
      <c r="CH13" s="54"/>
      <c r="CI13" s="54"/>
      <c r="CJ13" s="99">
        <f t="shared" ca="1" si="5"/>
        <v>4</v>
      </c>
    </row>
    <row r="14" spans="1:88" s="32" customFormat="1" ht="15.75" thickBot="1" x14ac:dyDescent="0.3">
      <c r="A14" s="5">
        <f t="shared" si="0"/>
        <v>5</v>
      </c>
      <c r="B14" s="259" t="s">
        <v>13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>
        <v>109</v>
      </c>
      <c r="S14" s="140">
        <f ca="1">IF(R14&gt;0,(INDIRECT(ADDRESS(R14,$R$7,,,"ТаблицаСоответствия"))+T14)*$R$8,0)</f>
        <v>18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>
        <v>52</v>
      </c>
      <c r="AB14" s="140">
        <f ca="1">IF(AA14&gt;0,(INDIRECT(ADDRESS(AA14,$AA$7,,,"ТаблицаСоответствия"))+AC14)*$AA$8,0)</f>
        <v>18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31</v>
      </c>
      <c r="AH14" s="140">
        <f ca="1">IF(AG14&gt;0,(INDIRECT(ADDRESS(AG14,$AG$7,,,"ТаблицаСоответствия"))+AI14)*$AG$8,0)</f>
        <v>16</v>
      </c>
      <c r="AI14" s="30"/>
      <c r="AJ14" s="12">
        <v>2</v>
      </c>
      <c r="AK14" s="140">
        <f ca="1">IF(AJ14&gt;0,(INDIRECT(ADDRESS(AJ14,$AJ$7,,,"ТаблицаСоответствия"))+AL14)*$AJ$8,0)</f>
        <v>42</v>
      </c>
      <c r="AL14" s="30"/>
      <c r="AM14" s="12">
        <v>3</v>
      </c>
      <c r="AN14" s="140">
        <f ca="1">IF(AM14&gt;0,(INDIRECT(ADDRESS(AM14,$AM$7,,,"ТаблицаСоответствия"))+AO14)*$AM$8,0)</f>
        <v>11.2</v>
      </c>
      <c r="AO14" s="30"/>
      <c r="AP14" s="12">
        <v>3</v>
      </c>
      <c r="AQ14" s="140">
        <f ca="1">IF(AP14&gt;0,(INDIRECT(ADDRESS(AP14,$AP$7,,,"ТаблицаСоответствия"))+AR14)*$AP$8,0)</f>
        <v>9.6</v>
      </c>
      <c r="AR14" s="30"/>
      <c r="AS14" s="12"/>
      <c r="AT14" s="140">
        <f ca="1">IF(AS14&gt;0,(INDIRECT(ADDRESS(AS14,$AS$7,,,"ТаблицаСоответствия"))+AU14)*$AS$8,0)</f>
        <v>0</v>
      </c>
      <c r="AU14" s="9"/>
      <c r="AV14" s="12">
        <v>15</v>
      </c>
      <c r="AW14" s="140">
        <f ca="1">IF(AV14&gt;0,(INDIRECT(ADDRESS(AV14,$AV$7,,,"ТаблицаСоответствия"))+AX14)*$AV$8,0)</f>
        <v>86.4</v>
      </c>
      <c r="AX14" s="9"/>
      <c r="AY14" s="12">
        <v>8</v>
      </c>
      <c r="AZ14" s="140">
        <f ca="1">IF(AY14&gt;0,(INDIRECT(ADDRESS(AY14,$AY$7,,,"ТаблицаСоответствия"))+BA14)*$AY$8,0)</f>
        <v>30</v>
      </c>
      <c r="BA14" s="9"/>
      <c r="BB14" s="12"/>
      <c r="BC14" s="140">
        <f ca="1">IF(BB14&gt;0,(INDIRECT(ADDRESS(BB14,$BB$7,,,"ТаблицаСоответствия"))+BD14)*$BB$8,0)</f>
        <v>0</v>
      </c>
      <c r="BD14" s="9"/>
      <c r="BE14" s="12"/>
      <c r="BF14" s="140">
        <f ca="1">IF(BE14&gt;0,(INDIRECT(ADDRESS(BE14,$BE$7,,,"ТаблицаСоответствия"))+BG14)*$BE$8,0)</f>
        <v>0</v>
      </c>
      <c r="BG14" s="9"/>
      <c r="BH14" s="12"/>
      <c r="BI14" s="140">
        <f ca="1">IF(BH14&gt;0,(INDIRECT(ADDRESS(BH14,$BH$7,,,"ТаблицаСоответствия"))+BJ14)*$BH$8,0)</f>
        <v>0</v>
      </c>
      <c r="BJ14" s="9"/>
      <c r="BK14" s="12"/>
      <c r="BL14" s="140">
        <f ca="1">IF(BK14&gt;0,(INDIRECT(ADDRESS(BK14,$BK$7,,,"ТаблицаСоответствия"))+BM14)*$BK$8,0)</f>
        <v>0</v>
      </c>
      <c r="BM14" s="9"/>
      <c r="BN14" s="12"/>
      <c r="BO14" s="9">
        <f ca="1">IF(BN14&gt;0,ROUND((INDIRECT(ADDRESS(BN14,$BN$7,,,"ТаблицаСоответствия"))+BP14)*$BN$8,0),)</f>
        <v>0</v>
      </c>
      <c r="BP14" s="9"/>
      <c r="BQ14" s="12"/>
      <c r="BR14" s="9">
        <f ca="1">IF(BQ14&gt;0,ROUND((INDIRECT(ADDRESS(BQ14,$BQ$7,,,"ТаблицаСоответствия"))+BS14)*$BQ$8,0),)</f>
        <v>0</v>
      </c>
      <c r="BS14" s="9"/>
      <c r="BT14" s="12"/>
      <c r="BU14" s="9">
        <f ca="1">IF(BT14&gt;0,ROUND((INDIRECT(ADDRESS(BT14,$BT$7,,,"ТаблицаСоответствия"))+BV14)*$BT$8,0),)</f>
        <v>0</v>
      </c>
      <c r="BV14" s="9"/>
      <c r="BW14" s="12"/>
      <c r="BX14" s="9">
        <f ca="1">IF(BW14&gt;0,ROUND((INDIRECT(ADDRESS(BW14,$BW$7,,,"ТаблицаСоответствия"))+BY14)*$BW$8,0),)</f>
        <v>0</v>
      </c>
      <c r="BY14" s="138"/>
      <c r="BZ14" s="12"/>
      <c r="CA14" s="9">
        <f t="shared" ca="1" si="1"/>
        <v>0</v>
      </c>
      <c r="CB14" s="138"/>
      <c r="CC14" s="12"/>
      <c r="CD14" s="9">
        <f t="shared" ref="CD14:CD22" ca="1" si="6">IF(CC14&gt;0,ROUND((INDIRECT(ADDRESS(CC14,$CC$7,,,"ТаблицаСоответствия"))+CE14)*$CC$8,0),)</f>
        <v>0</v>
      </c>
      <c r="CE14" s="138"/>
      <c r="CF14" s="141">
        <f t="shared" ca="1" si="4"/>
        <v>231.2</v>
      </c>
      <c r="CG14" s="54" t="str">
        <f t="shared" si="3"/>
        <v>Зеленовский Иван - Долгова Полина</v>
      </c>
      <c r="CH14" s="54"/>
      <c r="CI14" s="54"/>
      <c r="CJ14" s="99">
        <f t="shared" ca="1" si="5"/>
        <v>5</v>
      </c>
    </row>
    <row r="15" spans="1:88" s="32" customFormat="1" ht="15.75" thickBot="1" x14ac:dyDescent="0.3">
      <c r="A15" s="5">
        <f t="shared" si="0"/>
        <v>6</v>
      </c>
      <c r="B15" s="16" t="s">
        <v>133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>
        <v>32</v>
      </c>
      <c r="AB15" s="140">
        <f ca="1">IF(AA15&gt;0,(INDIRECT(ADDRESS(AA15,$AA$7,,,"ТаблицаСоответствия"))+AC15)*$AA$8,0)</f>
        <v>54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ca="1">IF(AP15&gt;0,(INDIRECT(ADDRESS(AP15,$AP$7,,,"ТаблицаСоответствия"))+AR15)*$AP$8,0)</f>
        <v>0</v>
      </c>
      <c r="AR15" s="30"/>
      <c r="AS15" s="12"/>
      <c r="AT15" s="140">
        <f ca="1">IF(AS15&gt;0,(INDIRECT(ADDRESS(AS15,$AS$7,,,"ТаблицаСоответствия"))+AU15)*$AS$8,0)</f>
        <v>0</v>
      </c>
      <c r="AU15" s="9"/>
      <c r="AV15" s="12"/>
      <c r="AW15" s="140">
        <f ca="1">IF(AV15&gt;0,(INDIRECT(ADDRESS(AV15,$AV$7,,,"ТаблицаСоответствия"))+AX15)*$AV$8,0)</f>
        <v>0</v>
      </c>
      <c r="AX15" s="9"/>
      <c r="AY15" s="12"/>
      <c r="AZ15" s="140">
        <f ca="1">IF(AY15&gt;0,(INDIRECT(ADDRESS(AY15,$AY$7,,,"ТаблицаСоответствия"))+BA15)*$AY$8,0)</f>
        <v>0</v>
      </c>
      <c r="BA15" s="9"/>
      <c r="BB15" s="12"/>
      <c r="BC15" s="140">
        <f ca="1">IF(BB15&gt;0,(INDIRECT(ADDRESS(BB15,$BB$7,,,"ТаблицаСоответствия"))+BD15)*$BB$8,0)</f>
        <v>0</v>
      </c>
      <c r="BD15" s="9"/>
      <c r="BE15" s="12"/>
      <c r="BF15" s="140">
        <f ca="1">IF(BE15&gt;0,(INDIRECT(ADDRESS(BE15,$BE$7,,,"ТаблицаСоответствия"))+BG15)*$BE$8,0)</f>
        <v>0</v>
      </c>
      <c r="BG15" s="9"/>
      <c r="BH15" s="12"/>
      <c r="BI15" s="140">
        <f ca="1">IF(BH15&gt;0,(INDIRECT(ADDRESS(BH15,$BH$7,,,"ТаблицаСоответствия"))+BJ15)*$BH$8,0)</f>
        <v>0</v>
      </c>
      <c r="BJ15" s="9"/>
      <c r="BK15" s="12"/>
      <c r="BL15" s="140">
        <f ca="1">IF(BK15&gt;0,(INDIRECT(ADDRESS(BK15,$BK$7,,,"ТаблицаСоответствия"))+BM15)*$BK$8,0)</f>
        <v>0</v>
      </c>
      <c r="BM15" s="9"/>
      <c r="BN15" s="12"/>
      <c r="BO15" s="9">
        <f ca="1">IF(BN15&gt;0,ROUND((INDIRECT(ADDRESS(BN15,$BN$7,,,"ТаблицаСоответствия"))+BP15)*$BN$8,0),)</f>
        <v>0</v>
      </c>
      <c r="BP15" s="9"/>
      <c r="BQ15" s="12">
        <v>39</v>
      </c>
      <c r="BR15" s="9">
        <f ca="1">IF(BQ15&gt;0,ROUND((INDIRECT(ADDRESS(BQ15,$BQ$7,,,"ТаблицаСоответствия"))+BS15)*$BQ$8,0),)</f>
        <v>112</v>
      </c>
      <c r="BS15" s="9"/>
      <c r="BT15" s="12">
        <v>7</v>
      </c>
      <c r="BU15" s="9">
        <f ca="1">IF(BT15&gt;0,ROUND((INDIRECT(ADDRESS(BT15,$BT$7,,,"ТаблицаСоответствия"))+BV15)*$BT$8,0),)</f>
        <v>58</v>
      </c>
      <c r="BV15" s="9"/>
      <c r="BW15" s="12"/>
      <c r="BX15" s="9">
        <f ca="1">IF(BW15&gt;0,ROUND((INDIRECT(ADDRESS(BW15,$BW$7,,,"ТаблицаСоответствия"))+BY15)*$BW$8,0),)</f>
        <v>0</v>
      </c>
      <c r="BY15" s="138"/>
      <c r="BZ15" s="12"/>
      <c r="CA15" s="9">
        <f t="shared" ca="1" si="1"/>
        <v>0</v>
      </c>
      <c r="CB15" s="138"/>
      <c r="CC15" s="12"/>
      <c r="CD15" s="9">
        <f t="shared" ca="1" si="6"/>
        <v>0</v>
      </c>
      <c r="CE15" s="138"/>
      <c r="CF15" s="141">
        <f t="shared" ca="1" si="4"/>
        <v>224</v>
      </c>
      <c r="CG15" s="54" t="str">
        <f t="shared" si="3"/>
        <v>Черный Арсений - Гуменюк Нелли</v>
      </c>
      <c r="CH15" s="54"/>
      <c r="CI15" s="54"/>
      <c r="CJ15" s="99">
        <f t="shared" ca="1" si="5"/>
        <v>6</v>
      </c>
    </row>
    <row r="16" spans="1:88" ht="15.75" thickBot="1" x14ac:dyDescent="0.3">
      <c r="A16" s="5">
        <f t="shared" si="0"/>
        <v>7</v>
      </c>
      <c r="B16" s="29" t="s">
        <v>29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>
        <v>278</v>
      </c>
      <c r="M16" s="140">
        <f ca="1">IF(L16&gt;0,(INDIRECT(ADDRESS(L16,$L$7,,,"ТаблицаСоответствия"))+N16)*$L$8,0)</f>
        <v>18</v>
      </c>
      <c r="N16" s="30"/>
      <c r="O16" s="12">
        <v>200</v>
      </c>
      <c r="P16" s="140">
        <f ca="1">IF(O16&gt;0,(INDIRECT(ADDRESS(O16,$O$7,,,"ТаблицаСоответствия"))+Q16)*$O$8,0)</f>
        <v>18</v>
      </c>
      <c r="Q16" s="30"/>
      <c r="R16" s="12">
        <v>153</v>
      </c>
      <c r="S16" s="140">
        <f ca="1">IF(R16&gt;0,(INDIRECT(ADDRESS(R16,$R$7,,,"ТаблицаСоответствия"))+T16)*$R$8,0)</f>
        <v>18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>
        <v>78</v>
      </c>
      <c r="AB16" s="140">
        <f ca="1">IF(AA16&gt;0,(INDIRECT(ADDRESS(AA16,$AA$7,,,"ТаблицаСоответствия"))+AC16)*$AA$8,0)</f>
        <v>18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>
        <v>49</v>
      </c>
      <c r="AH16" s="140">
        <f ca="1">IF(AG16&gt;0,(INDIRECT(ADDRESS(AG16,$AG$7,,,"ТаблицаСоответствия"))+AI16)*$AG$8,0)</f>
        <v>3.2</v>
      </c>
      <c r="AI16" s="30"/>
      <c r="AJ16" s="12">
        <v>5</v>
      </c>
      <c r="AK16" s="140">
        <f ca="1">IF(AJ16&gt;0,(INDIRECT(ADDRESS(AJ16,$AJ$7,,,"ТаблицаСоответствия"))+AL16)*$AJ$8,0)</f>
        <v>25.2</v>
      </c>
      <c r="AL16" s="30"/>
      <c r="AM16" s="12">
        <v>5</v>
      </c>
      <c r="AN16" s="140">
        <f ca="1">IF(AM16&gt;0,(INDIRECT(ADDRESS(AM16,$AM$7,,,"ТаблицаСоответствия"))+AO16)*$AM$8,0)</f>
        <v>5.6</v>
      </c>
      <c r="AO16" s="30"/>
      <c r="AP16" s="12">
        <v>5</v>
      </c>
      <c r="AQ16" s="140">
        <f ca="1">IF(AP16&gt;0,(INDIRECT(ADDRESS(AP16,$AP$7,,,"ТаблицаСоответствия"))+AR16)*$AP$8,0)</f>
        <v>4.8</v>
      </c>
      <c r="AR16" s="30"/>
      <c r="AS16" s="12"/>
      <c r="AT16" s="140">
        <f ca="1">IF(AS16&gt;0,(INDIRECT(ADDRESS(AS16,$AS$7,,,"ТаблицаСоответствия"))+AU16)*$AS$8,0)</f>
        <v>0</v>
      </c>
      <c r="AU16" s="9"/>
      <c r="AV16" s="12"/>
      <c r="AW16" s="140">
        <f ca="1">IF(AV16&gt;0,(INDIRECT(ADDRESS(AV16,$AV$7,,,"ТаблицаСоответствия"))+AX16)*$AV$8,0)</f>
        <v>0</v>
      </c>
      <c r="AX16" s="9"/>
      <c r="AY16" s="12"/>
      <c r="AZ16" s="140">
        <f ca="1">IF(AY16&gt;0,(INDIRECT(ADDRESS(AY16,$AY$7,,,"ТаблицаСоответствия"))+BA16)*$AY$8,0)</f>
        <v>0</v>
      </c>
      <c r="BA16" s="9"/>
      <c r="BB16" s="12"/>
      <c r="BC16" s="140">
        <f ca="1">IF(BB16&gt;0,(INDIRECT(ADDRESS(BB16,$BB$7,,,"ТаблицаСоответствия"))+BD16)*$BB$8,0)</f>
        <v>0</v>
      </c>
      <c r="BD16" s="9"/>
      <c r="BE16" s="12"/>
      <c r="BF16" s="140">
        <f ca="1">IF(BE16&gt;0,(INDIRECT(ADDRESS(BE16,$BE$7,,,"ТаблицаСоответствия"))+BG16)*$BE$8,0)</f>
        <v>0</v>
      </c>
      <c r="BG16" s="9"/>
      <c r="BH16" s="12"/>
      <c r="BI16" s="140">
        <f ca="1">IF(BH16&gt;0,(INDIRECT(ADDRESS(BH16,$BH$7,,,"ТаблицаСоответствия"))+BJ16)*$BH$8,0)</f>
        <v>0</v>
      </c>
      <c r="BJ16" s="9"/>
      <c r="BK16" s="12"/>
      <c r="BL16" s="140">
        <f ca="1">IF(BK16&gt;0,(INDIRECT(ADDRESS(BK16,$BK$7,,,"ТаблицаСоответствия"))+BM16)*$BK$8,0)</f>
        <v>0</v>
      </c>
      <c r="BM16" s="9"/>
      <c r="BN16" s="12"/>
      <c r="BO16" s="9">
        <f ca="1">IF(BN16&gt;0,ROUND((INDIRECT(ADDRESS(BN16,$BN$7,,,"ТаблицаСоответствия"))+BP16)*$BN$8,0),)</f>
        <v>0</v>
      </c>
      <c r="BP16" s="9"/>
      <c r="BQ16" s="12"/>
      <c r="BR16" s="9">
        <f ca="1">IF(BQ16&gt;0,ROUND((INDIRECT(ADDRESS(BQ16,$BQ$7,,,"ТаблицаСоответствия"))+BS16)*$BQ$8,0),)</f>
        <v>0</v>
      </c>
      <c r="BS16" s="9"/>
      <c r="BT16" s="12"/>
      <c r="BU16" s="9">
        <f ca="1">IF(BT16&gt;0,ROUND((INDIRECT(ADDRESS(BT16,$BT$7,,,"ТаблицаСоответствия"))+BV16)*$BT$8,0),)</f>
        <v>0</v>
      </c>
      <c r="BV16" s="9"/>
      <c r="BW16" s="12"/>
      <c r="BX16" s="9">
        <f ca="1">IF(BW16&gt;0,ROUND((INDIRECT(ADDRESS(BW16,$BW$7,,,"ТаблицаСоответствия"))+BY16)*$BW$8,0),)</f>
        <v>0</v>
      </c>
      <c r="BY16" s="138"/>
      <c r="BZ16" s="12"/>
      <c r="CA16" s="9">
        <f t="shared" ca="1" si="1"/>
        <v>0</v>
      </c>
      <c r="CB16" s="138"/>
      <c r="CC16" s="12"/>
      <c r="CD16" s="9">
        <f t="shared" ca="1" si="6"/>
        <v>0</v>
      </c>
      <c r="CE16" s="138"/>
      <c r="CF16" s="141">
        <f t="shared" ca="1" si="4"/>
        <v>110.8</v>
      </c>
      <c r="CG16" s="287" t="str">
        <f t="shared" si="3"/>
        <v>Пирогов Михаил - Казакова София</v>
      </c>
      <c r="CH16" s="288"/>
      <c r="CI16" s="289"/>
      <c r="CJ16" s="99">
        <f t="shared" ca="1" si="5"/>
        <v>7</v>
      </c>
    </row>
    <row r="17" spans="1:88" ht="15.75" thickBot="1" x14ac:dyDescent="0.3">
      <c r="A17" s="5">
        <f t="shared" si="0"/>
        <v>8</v>
      </c>
      <c r="B17" s="16" t="s">
        <v>73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>
        <v>183</v>
      </c>
      <c r="M17" s="140">
        <f ca="1">IF(L17&gt;0,(INDIRECT(ADDRESS(L17,$L$7,,,"ТаблицаСоответствия"))+N17)*$L$8,0)</f>
        <v>25.2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>
        <v>101</v>
      </c>
      <c r="S17" s="140">
        <f ca="1">IF(R17&gt;0,(INDIRECT(ADDRESS(R17,$R$7,,,"ТаблицаСоответствия"))+T17)*$R$8,0)</f>
        <v>18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>
        <v>58</v>
      </c>
      <c r="AB17" s="140">
        <f ca="1">IF(AA17&gt;0,(INDIRECT(ADDRESS(AA17,$AA$7,,,"ТаблицаСоответствия"))+AC17)*$AA$8,0)</f>
        <v>18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6</v>
      </c>
      <c r="AK17" s="140">
        <f ca="1">IF(AJ17&gt;0,(INDIRECT(ADDRESS(AJ17,$AJ$7,,,"ТаблицаСоответствия"))+AL17)*$AJ$8,0)</f>
        <v>19.599999999999998</v>
      </c>
      <c r="AL17" s="30"/>
      <c r="AM17" s="12">
        <v>4</v>
      </c>
      <c r="AN17" s="140">
        <f ca="1">IF(AM17&gt;0,(INDIRECT(ADDRESS(AM17,$AM$7,,,"ТаблицаСоответствия"))+AO17)*$AM$8,0)</f>
        <v>8.3999999999999986</v>
      </c>
      <c r="AO17" s="30"/>
      <c r="AP17" s="12">
        <v>4</v>
      </c>
      <c r="AQ17" s="140">
        <f ca="1">IF(AP17&gt;0,(INDIRECT(ADDRESS(AP17,$AP$7,,,"ТаблицаСоответствия"))+AR17)*$AP$8,0)</f>
        <v>7.1999999999999993</v>
      </c>
      <c r="AR17" s="30"/>
      <c r="AS17" s="12">
        <v>4</v>
      </c>
      <c r="AT17" s="140">
        <f ca="1">IF(AS17&gt;0,(INDIRECT(ADDRESS(AS17,$AS$7,,,"ТаблицаСоответствия"))+AU17)*$AS$8,0)</f>
        <v>6</v>
      </c>
      <c r="AU17" s="9"/>
      <c r="AV17" s="12"/>
      <c r="AW17" s="140">
        <f ca="1">IF(AV17&gt;0,(INDIRECT(ADDRESS(AV17,$AV$7,,,"ТаблицаСоответствия"))+AX17)*$AV$8,0)</f>
        <v>0</v>
      </c>
      <c r="AX17" s="9"/>
      <c r="AY17" s="12"/>
      <c r="AZ17" s="140">
        <f ca="1">IF(AY17&gt;0,(INDIRECT(ADDRESS(AY17,$AY$7,,,"ТаблицаСоответствия"))+BA17)*$AY$8,0)</f>
        <v>0</v>
      </c>
      <c r="BA17" s="9"/>
      <c r="BB17" s="12"/>
      <c r="BC17" s="140">
        <f ca="1">IF(BB17&gt;0,(INDIRECT(ADDRESS(BB17,$BB$7,,,"ТаблицаСоответствия"))+BD17)*$BB$8,0)</f>
        <v>0</v>
      </c>
      <c r="BD17" s="9"/>
      <c r="BE17" s="12"/>
      <c r="BF17" s="140">
        <f ca="1">IF(BE17&gt;0,(INDIRECT(ADDRESS(BE17,$BE$7,,,"ТаблицаСоответствия"))+BG17)*$BE$8,0)</f>
        <v>0</v>
      </c>
      <c r="BG17" s="9"/>
      <c r="BH17" s="12"/>
      <c r="BI17" s="140">
        <f ca="1">IF(BH17&gt;0,(INDIRECT(ADDRESS(BH17,$BH$7,,,"ТаблицаСоответствия"))+BJ17)*$BH$8,0)</f>
        <v>0</v>
      </c>
      <c r="BJ17" s="9"/>
      <c r="BK17" s="12"/>
      <c r="BL17" s="140">
        <f ca="1">IF(BK17&gt;0,(INDIRECT(ADDRESS(BK17,$BK$7,,,"ТаблицаСоответствия"))+BM17)*$BK$8,0)</f>
        <v>0</v>
      </c>
      <c r="BM17" s="9"/>
      <c r="BN17" s="12"/>
      <c r="BO17" s="9">
        <f ca="1">IF(BN17&gt;0,ROUND((INDIRECT(ADDRESS(BN17,$BN$7,,,"ТаблицаСоответствия"))+BP17)*$BN$8,0),)</f>
        <v>0</v>
      </c>
      <c r="BP17" s="9"/>
      <c r="BQ17" s="12"/>
      <c r="BR17" s="9">
        <f ca="1">IF(BQ17&gt;0,ROUND((INDIRECT(ADDRESS(BQ17,$BQ$7,,,"ТаблицаСоответствия"))+BS17)*$BQ$8,0),)</f>
        <v>0</v>
      </c>
      <c r="BS17" s="9"/>
      <c r="BT17" s="12"/>
      <c r="BU17" s="9">
        <f ca="1">IF(BT17&gt;0,ROUND((INDIRECT(ADDRESS(BT17,$BT$7,,,"ТаблицаСоответствия"))+BV17)*$BT$8,0),)</f>
        <v>0</v>
      </c>
      <c r="BV17" s="9"/>
      <c r="BW17" s="12"/>
      <c r="BX17" s="9">
        <f ca="1">IF(BW17&gt;0,ROUND((INDIRECT(ADDRESS(BW17,$BW$7,,,"ТаблицаСоответствия"))+BY17)*$BW$8,0),)</f>
        <v>0</v>
      </c>
      <c r="BY17" s="138"/>
      <c r="BZ17" s="12"/>
      <c r="CA17" s="9">
        <f t="shared" ca="1" si="1"/>
        <v>0</v>
      </c>
      <c r="CB17" s="138"/>
      <c r="CC17" s="12"/>
      <c r="CD17" s="9">
        <f t="shared" ca="1" si="6"/>
        <v>0</v>
      </c>
      <c r="CE17" s="138"/>
      <c r="CF17" s="141">
        <f t="shared" ca="1" si="4"/>
        <v>102.39999999999999</v>
      </c>
      <c r="CG17" s="287" t="str">
        <f t="shared" si="3"/>
        <v xml:space="preserve">Ильюшенко Иван - Головачева Вера </v>
      </c>
      <c r="CH17" s="288"/>
      <c r="CI17" s="289"/>
      <c r="CJ17" s="99">
        <f t="shared" ca="1" si="5"/>
        <v>8</v>
      </c>
    </row>
    <row r="18" spans="1:88" s="32" customFormat="1" ht="15.75" thickBot="1" x14ac:dyDescent="0.3">
      <c r="A18" s="5">
        <f t="shared" ref="A18:A22" si="7">A17+1</f>
        <v>9</v>
      </c>
      <c r="B18" s="16" t="s">
        <v>74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/>
      <c r="AB18" s="140">
        <f ca="1">IF(AA18&gt;0,(INDIRECT(ADDRESS(AA18,$AA$7,,,"ТаблицаСоответствия"))+AC18)*$AA$8,0)</f>
        <v>0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8</v>
      </c>
      <c r="AK18" s="140">
        <f ca="1">IF(AJ18&gt;0,(INDIRECT(ADDRESS(AJ18,$AJ$7,,,"ТаблицаСоответствия"))+AL18)*$AJ$8,0)</f>
        <v>14</v>
      </c>
      <c r="AL18" s="30"/>
      <c r="AM18" s="12">
        <v>6</v>
      </c>
      <c r="AN18" s="140">
        <f ca="1">IF(AM18&gt;0,(INDIRECT(ADDRESS(AM18,$AM$7,,,"ТаблицаСоответствия"))+AO18)*$AM$8,0)</f>
        <v>2.8</v>
      </c>
      <c r="AO18" s="30"/>
      <c r="AP18" s="12">
        <v>6</v>
      </c>
      <c r="AQ18" s="140">
        <f ca="1">IF(AP18&gt;0,(INDIRECT(ADDRESS(AP18,$AP$7,,,"ТаблицаСоответствия"))+AR18)*$AP$8,0)</f>
        <v>2.4</v>
      </c>
      <c r="AR18" s="30"/>
      <c r="AS18" s="12"/>
      <c r="AT18" s="140">
        <f ca="1">IF(AS18&gt;0,(INDIRECT(ADDRESS(AS18,$AS$7,,,"ТаблицаСоответствия"))+AU18)*$AS$8,0)</f>
        <v>0</v>
      </c>
      <c r="AU18" s="9"/>
      <c r="AV18" s="12"/>
      <c r="AW18" s="140">
        <f ca="1">IF(AV18&gt;0,(INDIRECT(ADDRESS(AV18,$AV$7,,,"ТаблицаСоответствия"))+AX18)*$AV$8,0)</f>
        <v>0</v>
      </c>
      <c r="AX18" s="9"/>
      <c r="AY18" s="12"/>
      <c r="AZ18" s="140">
        <f ca="1">IF(AY18&gt;0,(INDIRECT(ADDRESS(AY18,$AY$7,,,"ТаблицаСоответствия"))+BA18)*$AY$8,0)</f>
        <v>0</v>
      </c>
      <c r="BA18" s="9"/>
      <c r="BB18" s="12">
        <v>162</v>
      </c>
      <c r="BC18" s="140">
        <f ca="1">IF(BB18&gt;0,(INDIRECT(ADDRESS(BB18,$BB$7,,,"ТаблицаСоответствия"))+BD18)*$BB$8,0)</f>
        <v>16</v>
      </c>
      <c r="BD18" s="9"/>
      <c r="BE18" s="12"/>
      <c r="BF18" s="140">
        <f ca="1">IF(BE18&gt;0,(INDIRECT(ADDRESS(BE18,$BE$7,,,"ТаблицаСоответствия"))+BG18)*$BE$8,0)</f>
        <v>0</v>
      </c>
      <c r="BG18" s="9"/>
      <c r="BH18" s="12"/>
      <c r="BI18" s="140">
        <f ca="1">IF(BH18&gt;0,(INDIRECT(ADDRESS(BH18,$BH$7,,,"ТаблицаСоответствия"))+BJ18)*$BH$8,0)</f>
        <v>0</v>
      </c>
      <c r="BJ18" s="9"/>
      <c r="BK18" s="12"/>
      <c r="BL18" s="140">
        <f ca="1">IF(BK18&gt;0,(INDIRECT(ADDRESS(BK18,$BK$7,,,"ТаблицаСоответствия"))+BM18)*$BK$8,0)</f>
        <v>0</v>
      </c>
      <c r="BM18" s="9"/>
      <c r="BN18" s="12"/>
      <c r="BO18" s="9">
        <f ca="1">IF(BN18&gt;0,ROUND((INDIRECT(ADDRESS(BN18,$BN$7,,,"ТаблицаСоответствия"))+BP18)*$BN$8,0),)</f>
        <v>0</v>
      </c>
      <c r="BP18" s="9"/>
      <c r="BQ18" s="12"/>
      <c r="BR18" s="9">
        <f ca="1">IF(BQ18&gt;0,ROUND((INDIRECT(ADDRESS(BQ18,$BQ$7,,,"ТаблицаСоответствия"))+BS18)*$BQ$8,0),)</f>
        <v>0</v>
      </c>
      <c r="BS18" s="9"/>
      <c r="BT18" s="12"/>
      <c r="BU18" s="9">
        <f ca="1">IF(BT18&gt;0,ROUND((INDIRECT(ADDRESS(BT18,$BT$7,,,"ТаблицаСоответствия"))+BV18)*$BT$8,0),)</f>
        <v>0</v>
      </c>
      <c r="BV18" s="9"/>
      <c r="BW18" s="12"/>
      <c r="BX18" s="9">
        <f ca="1">IF(BW18&gt;0,ROUND((INDIRECT(ADDRESS(BW18,$BW$7,,,"ТаблицаСоответствия"))+BY18)*$BW$8,0),)</f>
        <v>0</v>
      </c>
      <c r="BY18" s="138"/>
      <c r="BZ18" s="12"/>
      <c r="CA18" s="9">
        <f t="shared" ca="1" si="1"/>
        <v>0</v>
      </c>
      <c r="CB18" s="138"/>
      <c r="CC18" s="12"/>
      <c r="CD18" s="9">
        <f t="shared" ca="1" si="6"/>
        <v>0</v>
      </c>
      <c r="CE18" s="138"/>
      <c r="CF18" s="141">
        <f t="shared" ca="1" si="4"/>
        <v>35.200000000000003</v>
      </c>
      <c r="CG18" s="292" t="str">
        <f t="shared" si="3"/>
        <v>Волков Павел - Као Чанг Хоанг Минь</v>
      </c>
      <c r="CH18" s="293"/>
      <c r="CI18" s="294"/>
      <c r="CJ18" s="99">
        <f t="shared" ca="1" si="5"/>
        <v>9</v>
      </c>
    </row>
    <row r="19" spans="1:88" s="32" customFormat="1" ht="15.75" thickBot="1" x14ac:dyDescent="0.3">
      <c r="A19" s="5">
        <f t="shared" si="7"/>
        <v>10</v>
      </c>
      <c r="B19" s="34" t="s">
        <v>76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/>
      <c r="AB19" s="140">
        <f ca="1">IF(AA19&gt;0,(INDIRECT(ADDRESS(AA19,$AA$7,,,"ТаблицаСоответствия"))+AC19)*$AA$8,0)</f>
        <v>0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>
        <v>7</v>
      </c>
      <c r="AK19" s="140">
        <f ca="1">IF(AJ19&gt;0,(INDIRECT(ADDRESS(AJ19,$AJ$7,,,"ТаблицаСоответствия"))+AL19)*$AJ$8,0)</f>
        <v>16.799999999999997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>
        <v>7</v>
      </c>
      <c r="AT19" s="140">
        <f ca="1">IF(AS19&gt;0,(INDIRECT(ADDRESS(AS19,$AS$7,,,"ТаблицаСоответствия"))+AU19)*$AS$8,0)</f>
        <v>2</v>
      </c>
      <c r="AU19" s="30"/>
      <c r="AV19" s="12">
        <v>99</v>
      </c>
      <c r="AW19" s="140">
        <f ca="1">IF(AV19&gt;0,(INDIRECT(ADDRESS(AV19,$AV$7,,,"ТаблицаСоответствия"))+AX19)*$AV$8,0)</f>
        <v>16</v>
      </c>
      <c r="AX19" s="30"/>
      <c r="AY19" s="12"/>
      <c r="AZ19" s="140">
        <f ca="1">IF(AY19&gt;0,(INDIRECT(ADDRESS(AY19,$AY$7,,,"ТаблицаСоответствия"))+BA19)*$AY$8,0)</f>
        <v>0</v>
      </c>
      <c r="BA19" s="30"/>
      <c r="BB19" s="12"/>
      <c r="BC19" s="140">
        <f ca="1">IF(BB19&gt;0,(INDIRECT(ADDRESS(BB19,$BB$7,,,"ТаблицаСоответствия"))+BD19)*$BB$8,0)</f>
        <v>0</v>
      </c>
      <c r="BD19" s="30"/>
      <c r="BE19" s="12"/>
      <c r="BF19" s="140">
        <f ca="1">IF(BE19&gt;0,(INDIRECT(ADDRESS(BE19,$BE$7,,,"ТаблицаСоответствия"))+BG19)*$BE$8,0)</f>
        <v>0</v>
      </c>
      <c r="BG19" s="30"/>
      <c r="BH19" s="12"/>
      <c r="BI19" s="140">
        <f ca="1">IF(BH19&gt;0,(INDIRECT(ADDRESS(BH19,$BH$7,,,"ТаблицаСоответствия"))+BJ19)*$BH$8,0)</f>
        <v>0</v>
      </c>
      <c r="BJ19" s="30"/>
      <c r="BK19" s="12"/>
      <c r="BL19" s="140">
        <f ca="1">IF(BK19&gt;0,(INDIRECT(ADDRESS(BK19,$BK$7,,,"ТаблицаСоответствия"))+BM19)*$BK$8,0)</f>
        <v>0</v>
      </c>
      <c r="BM19" s="30"/>
      <c r="BN19" s="12"/>
      <c r="BO19" s="30">
        <f ca="1">IF(BN19&gt;0,ROUND((INDIRECT(ADDRESS(BN19,$BN$7,,,"ТаблицаСоответствия"))+BP19)*$BN$8,0),)</f>
        <v>0</v>
      </c>
      <c r="BP19" s="30"/>
      <c r="BQ19" s="12"/>
      <c r="BR19" s="30">
        <f ca="1">IF(BQ19&gt;0,ROUND((INDIRECT(ADDRESS(BQ19,$BQ$7,,,"ТаблицаСоответствия"))+BS19)*$BQ$8,0),)</f>
        <v>0</v>
      </c>
      <c r="BS19" s="30"/>
      <c r="BT19" s="12"/>
      <c r="BU19" s="9">
        <f ca="1">IF(BT19&gt;0,ROUND((INDIRECT(ADDRESS(BT19,$BT$7,,,"ТаблицаСоответствия"))+BV19)*$BT$8,0),)</f>
        <v>0</v>
      </c>
      <c r="BV19" s="30"/>
      <c r="BW19" s="12"/>
      <c r="BX19" s="30">
        <f ca="1">IF(BW19&gt;0,ROUND((INDIRECT(ADDRESS(BW19,$BW$7,,,"ТаблицаСоответствия"))+BY19)*$BW$8,0),)</f>
        <v>0</v>
      </c>
      <c r="BY19" s="137"/>
      <c r="BZ19" s="12"/>
      <c r="CA19" s="9">
        <f t="shared" ca="1" si="1"/>
        <v>0</v>
      </c>
      <c r="CB19" s="137"/>
      <c r="CC19" s="12"/>
      <c r="CD19" s="9">
        <f t="shared" ca="1" si="6"/>
        <v>0</v>
      </c>
      <c r="CE19" s="137"/>
      <c r="CF19" s="141">
        <f t="shared" ca="1" si="4"/>
        <v>34.799999999999997</v>
      </c>
      <c r="CG19" s="292" t="str">
        <f t="shared" si="3"/>
        <v xml:space="preserve">Тихоненко Ярослав - Марьенко Арина </v>
      </c>
      <c r="CH19" s="293"/>
      <c r="CI19" s="294"/>
      <c r="CJ19" s="99">
        <f t="shared" ca="1" si="5"/>
        <v>10</v>
      </c>
    </row>
    <row r="20" spans="1:88" ht="15.75" thickBot="1" x14ac:dyDescent="0.3">
      <c r="A20" s="77">
        <f t="shared" si="7"/>
        <v>11</v>
      </c>
      <c r="B20" s="230" t="s">
        <v>75</v>
      </c>
      <c r="C20" s="35"/>
      <c r="D20" s="217">
        <f ca="1">IF(C20&gt;0,(INDIRECT(ADDRESS(C20,$C$7,,,"ТаблицаСоответствия"))+E20)*$C$8,0)</f>
        <v>0</v>
      </c>
      <c r="E20" s="61"/>
      <c r="F20" s="35"/>
      <c r="G20" s="217">
        <f ca="1">IF(F20&gt;0,(INDIRECT(ADDRESS(F20,$F$7,,,"ТаблицаСоответствия"))+H20)*$F$8,0)</f>
        <v>0</v>
      </c>
      <c r="H20" s="61"/>
      <c r="I20" s="35"/>
      <c r="J20" s="217">
        <f ca="1">IF(I20&gt;0,(INDIRECT(ADDRESS(I20,$I$7,,,"ТаблицаСоответствия"))+K20)*$I$8,0)</f>
        <v>0</v>
      </c>
      <c r="K20" s="61"/>
      <c r="L20" s="35"/>
      <c r="M20" s="217">
        <f ca="1">IF(L20&gt;0,(INDIRECT(ADDRESS(L20,$L$7,,,"ТаблицаСоответствия"))+N20)*$L$8,0)</f>
        <v>0</v>
      </c>
      <c r="N20" s="61"/>
      <c r="O20" s="35"/>
      <c r="P20" s="217">
        <f ca="1">IF(O20&gt;0,(INDIRECT(ADDRESS(O20,$O$7,,,"ТаблицаСоответствия"))+Q20)*$O$8,0)</f>
        <v>0</v>
      </c>
      <c r="Q20" s="61"/>
      <c r="R20" s="35"/>
      <c r="S20" s="217">
        <f ca="1">IF(R20&gt;0,(INDIRECT(ADDRESS(R20,$R$7,,,"ТаблицаСоответствия"))+T20)*$R$8,0)</f>
        <v>0</v>
      </c>
      <c r="T20" s="61"/>
      <c r="U20" s="35"/>
      <c r="V20" s="217">
        <f ca="1">IF(U20&gt;0,(INDIRECT(ADDRESS(U20,$U$7,,,"ТаблицаСоответствия"))+W20)*$U$8,0)</f>
        <v>0</v>
      </c>
      <c r="W20" s="61"/>
      <c r="X20" s="35"/>
      <c r="Y20" s="217">
        <f ca="1">IF(X20&gt;0,(INDIRECT(ADDRESS(X20,$X$7,,,"ТаблицаСоответствия"))+Z20)*$X$8,0)</f>
        <v>0</v>
      </c>
      <c r="Z20" s="61"/>
      <c r="AA20" s="35"/>
      <c r="AB20" s="217">
        <f ca="1">IF(AA20&gt;0,(INDIRECT(ADDRESS(AA20,$AA$7,,,"ТаблицаСоответствия"))+AC20)*$AA$8,0)</f>
        <v>0</v>
      </c>
      <c r="AC20" s="61"/>
      <c r="AD20" s="35"/>
      <c r="AE20" s="217">
        <f ca="1">IF(AD20&gt;0,(INDIRECT(ADDRESS(AD20,$AD$7,,,"ТаблицаСоответствия"))+AF20)*$AD$8,0)</f>
        <v>0</v>
      </c>
      <c r="AF20" s="61"/>
      <c r="AG20" s="35"/>
      <c r="AH20" s="217">
        <f ca="1">IF(AG20&gt;0,(INDIRECT(ADDRESS(AG20,$AG$7,,,"ТаблицаСоответствия"))+AI20)*$AG$8,0)</f>
        <v>0</v>
      </c>
      <c r="AI20" s="61"/>
      <c r="AJ20" s="35">
        <v>9</v>
      </c>
      <c r="AK20" s="217">
        <f ca="1">IF(AJ20&gt;0,(INDIRECT(ADDRESS(AJ20,$AJ$7,,,"ТаблицаСоответствия"))+AL20)*$AJ$8,0)</f>
        <v>11.2</v>
      </c>
      <c r="AL20" s="61"/>
      <c r="AM20" s="35">
        <v>7</v>
      </c>
      <c r="AN20" s="217">
        <f ca="1">IF(AM20&gt;0,(INDIRECT(ADDRESS(AM20,$AM$7,,,"ТаблицаСоответствия"))+AO20)*$AM$8,0)</f>
        <v>2.8</v>
      </c>
      <c r="AO20" s="61"/>
      <c r="AP20" s="35"/>
      <c r="AQ20" s="217">
        <f ca="1">IF(AP20&gt;0,(INDIRECT(ADDRESS(AP20,$AP$7,,,"ТаблицаСоответствия"))+AR20)*$AP$8,0)</f>
        <v>0</v>
      </c>
      <c r="AR20" s="61"/>
      <c r="AS20" s="35"/>
      <c r="AT20" s="217">
        <f ca="1">IF(AS20&gt;0,(INDIRECT(ADDRESS(AS20,$AS$7,,,"ТаблицаСоответствия"))+AU20)*$AS$8,0)</f>
        <v>0</v>
      </c>
      <c r="AU20" s="85"/>
      <c r="AV20" s="35">
        <v>108</v>
      </c>
      <c r="AW20" s="217">
        <f ca="1">IF(AV20&gt;0,(INDIRECT(ADDRESS(AV20,$AV$7,,,"ТаблицаСоответствия"))+AX20)*$AV$8,0)</f>
        <v>16</v>
      </c>
      <c r="AX20" s="85"/>
      <c r="AY20" s="35"/>
      <c r="AZ20" s="217">
        <f ca="1">IF(AY20&gt;0,(INDIRECT(ADDRESS(AY20,$AY$7,,,"ТаблицаСоответствия"))+BA20)*$AY$8,0)</f>
        <v>0</v>
      </c>
      <c r="BA20" s="85"/>
      <c r="BB20" s="35"/>
      <c r="BC20" s="217">
        <f ca="1">IF(BB20&gt;0,(INDIRECT(ADDRESS(BB20,$BB$7,,,"ТаблицаСоответствия"))+BD20)*$BB$8,0)</f>
        <v>0</v>
      </c>
      <c r="BD20" s="85"/>
      <c r="BE20" s="35"/>
      <c r="BF20" s="217">
        <f ca="1">IF(BE20&gt;0,(INDIRECT(ADDRESS(BE20,$BE$7,,,"ТаблицаСоответствия"))+BG20)*$BE$8,0)</f>
        <v>0</v>
      </c>
      <c r="BG20" s="85"/>
      <c r="BH20" s="35"/>
      <c r="BI20" s="217">
        <f ca="1">IF(BH20&gt;0,(INDIRECT(ADDRESS(BH20,$BH$7,,,"ТаблицаСоответствия"))+BJ20)*$BH$8,0)</f>
        <v>0</v>
      </c>
      <c r="BJ20" s="85"/>
      <c r="BK20" s="35"/>
      <c r="BL20" s="217">
        <f ca="1">IF(BK20&gt;0,(INDIRECT(ADDRESS(BK20,$BK$7,,,"ТаблицаСоответствия"))+BM20)*$BK$8,0)</f>
        <v>0</v>
      </c>
      <c r="BM20" s="85"/>
      <c r="BN20" s="35"/>
      <c r="BO20" s="85">
        <f ca="1">IF(BN20&gt;0,ROUND((INDIRECT(ADDRESS(BN20,$BN$7,,,"ТаблицаСоответствия"))+BP20)*$BN$8,0),)</f>
        <v>0</v>
      </c>
      <c r="BP20" s="85"/>
      <c r="BQ20" s="35"/>
      <c r="BR20" s="85">
        <f ca="1">IF(BQ20&gt;0,ROUND((INDIRECT(ADDRESS(BQ20,$BQ$7,,,"ТаблицаСоответствия"))+BS20)*$BQ$8,0),)</f>
        <v>0</v>
      </c>
      <c r="BS20" s="85"/>
      <c r="BT20" s="35"/>
      <c r="BU20" s="85">
        <f ca="1">IF(BT20&gt;0,ROUND((INDIRECT(ADDRESS(BT20,$BT$7,,,"ТаблицаСоответствия"))+BV20)*$BT$8,0),)</f>
        <v>0</v>
      </c>
      <c r="BV20" s="85"/>
      <c r="BW20" s="35"/>
      <c r="BX20" s="85">
        <f ca="1">IF(BW20&gt;0,ROUND((INDIRECT(ADDRESS(BW20,$BW$7,,,"ТаблицаСоответствия"))+BY20)*$BW$8,0),)</f>
        <v>0</v>
      </c>
      <c r="BY20" s="237"/>
      <c r="BZ20" s="35"/>
      <c r="CA20" s="9">
        <f t="shared" ca="1" si="1"/>
        <v>0</v>
      </c>
      <c r="CB20" s="237"/>
      <c r="CC20" s="35"/>
      <c r="CD20" s="9">
        <f t="shared" ca="1" si="6"/>
        <v>0</v>
      </c>
      <c r="CE20" s="237"/>
      <c r="CF20" s="141">
        <f t="shared" ca="1" si="4"/>
        <v>30</v>
      </c>
      <c r="CG20" s="314" t="str">
        <f t="shared" si="3"/>
        <v>Гриценко Дмитрий - Григоренко Арина</v>
      </c>
      <c r="CH20" s="315"/>
      <c r="CI20" s="316"/>
      <c r="CJ20" s="235">
        <f t="shared" ca="1" si="5"/>
        <v>11</v>
      </c>
    </row>
    <row r="21" spans="1:88" s="32" customFormat="1" ht="15.75" thickBot="1" x14ac:dyDescent="0.3">
      <c r="A21" s="5">
        <f t="shared" si="7"/>
        <v>12</v>
      </c>
      <c r="B21" s="16" t="s">
        <v>135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>
        <v>75</v>
      </c>
      <c r="AB21" s="140">
        <f ca="1">IF(AA21&gt;0,(INDIRECT(ADDRESS(AA21,$AA$7,,,"ТаблицаСоответствия"))+AC21)*$AA$8,0)</f>
        <v>18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>
        <v>7</v>
      </c>
      <c r="AQ21" s="140">
        <f ca="1">IF(AP21&gt;0,(INDIRECT(ADDRESS(AP21,$AP$7,,,"ТаблицаСоответствия"))+AR21)*$AP$8,0)</f>
        <v>2.4</v>
      </c>
      <c r="AR21" s="30"/>
      <c r="AS21" s="12"/>
      <c r="AT21" s="140">
        <f ca="1">IF(AS21&gt;0,(INDIRECT(ADDRESS(AS21,$AS$7,,,"ТаблицаСоответствия"))+AU21)*$AS$8,0)</f>
        <v>0</v>
      </c>
      <c r="AU21" s="9"/>
      <c r="AV21" s="12"/>
      <c r="AW21" s="140">
        <f ca="1">IF(AV21&gt;0,(INDIRECT(ADDRESS(AV21,$AV$7,,,"ТаблицаСоответствия"))+AX21)*$AV$8,0)</f>
        <v>0</v>
      </c>
      <c r="AX21" s="9"/>
      <c r="AY21" s="12"/>
      <c r="AZ21" s="140">
        <f ca="1">IF(AY21&gt;0,(INDIRECT(ADDRESS(AY21,$AY$7,,,"ТаблицаСоответствия"))+BA21)*$AY$8,0)</f>
        <v>0</v>
      </c>
      <c r="BA21" s="9"/>
      <c r="BB21" s="12"/>
      <c r="BC21" s="140">
        <f ca="1">IF(BB21&gt;0,(INDIRECT(ADDRESS(BB21,$BB$7,,,"ТаблицаСоответствия"))+BD21)*$BB$8,0)</f>
        <v>0</v>
      </c>
      <c r="BD21" s="9"/>
      <c r="BE21" s="12"/>
      <c r="BF21" s="140">
        <f ca="1">IF(BE21&gt;0,(INDIRECT(ADDRESS(BE21,$BE$7,,,"ТаблицаСоответствия"))+BG21)*$BE$8,0)</f>
        <v>0</v>
      </c>
      <c r="BG21" s="9"/>
      <c r="BH21" s="12"/>
      <c r="BI21" s="140">
        <f ca="1">IF(BH21&gt;0,(INDIRECT(ADDRESS(BH21,$BH$7,,,"ТаблицаСоответствия"))+BJ21)*$BH$8,0)</f>
        <v>0</v>
      </c>
      <c r="BJ21" s="9"/>
      <c r="BK21" s="12"/>
      <c r="BL21" s="140">
        <f ca="1">IF(BK21&gt;0,(INDIRECT(ADDRESS(BK21,$BK$7,,,"ТаблицаСоответствия"))+BM21)*$BK$8,0)</f>
        <v>0</v>
      </c>
      <c r="BM21" s="9"/>
      <c r="BN21" s="12"/>
      <c r="BO21" s="9">
        <f ca="1">IF(BN21&gt;0,ROUND((INDIRECT(ADDRESS(BN21,$BN$7,,,"ТаблицаСоответствия"))+BP21)*$BN$8,0),)</f>
        <v>0</v>
      </c>
      <c r="BP21" s="9"/>
      <c r="BQ21" s="12"/>
      <c r="BR21" s="9">
        <f ca="1">IF(BQ21&gt;0,ROUND((INDIRECT(ADDRESS(BQ21,$BQ$7,,,"ТаблицаСоответствия"))+BS21)*$BQ$8,0),)</f>
        <v>0</v>
      </c>
      <c r="BS21" s="9"/>
      <c r="BT21" s="12"/>
      <c r="BU21" s="9">
        <f ca="1">IF(BT21&gt;0,ROUND((INDIRECT(ADDRESS(BT21,$BT$7,,,"ТаблицаСоответствия"))+BV21)*$BT$8,0),)</f>
        <v>0</v>
      </c>
      <c r="BV21" s="9"/>
      <c r="BW21" s="12"/>
      <c r="BX21" s="9">
        <f ca="1">IF(BW21&gt;0,ROUND((INDIRECT(ADDRESS(BW21,$BW$7,,,"ТаблицаСоответствия"))+BY21)*$BW$8,0),)</f>
        <v>0</v>
      </c>
      <c r="BY21" s="138"/>
      <c r="BZ21" s="12"/>
      <c r="CA21" s="9">
        <f t="shared" ca="1" si="1"/>
        <v>0</v>
      </c>
      <c r="CB21" s="138"/>
      <c r="CC21" s="12"/>
      <c r="CD21" s="9">
        <f t="shared" ca="1" si="6"/>
        <v>0</v>
      </c>
      <c r="CE21" s="138"/>
      <c r="CF21" s="141">
        <f t="shared" ca="1" si="4"/>
        <v>20.399999999999999</v>
      </c>
      <c r="CG21" s="292" t="str">
        <f t="shared" ref="CG21" si="8">B21</f>
        <v>Костоглотов Климентий - Василевская Мария</v>
      </c>
      <c r="CH21" s="293"/>
      <c r="CI21" s="294"/>
      <c r="CJ21" s="99">
        <f t="shared" ref="CJ21" ca="1" si="9">IF(CF21&gt;0,RANK(CF21,$CF$10:$CF$29),0)</f>
        <v>12</v>
      </c>
    </row>
    <row r="22" spans="1:88" s="32" customFormat="1" ht="15.75" thickBot="1" x14ac:dyDescent="0.3">
      <c r="A22" s="5">
        <f t="shared" si="7"/>
        <v>13</v>
      </c>
      <c r="B22" s="178" t="s">
        <v>134</v>
      </c>
      <c r="C22" s="12">
        <v>122</v>
      </c>
      <c r="D22" s="140">
        <f ca="1">IF(C22&gt;0,(INDIRECT(ADDRESS(C22,$C$7,,,"ТаблицаСоответствия"))+E22)*$C$8,0)</f>
        <v>18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>
        <v>53</v>
      </c>
      <c r="J22" s="140">
        <f ca="1">IF(I22&gt;0,(INDIRECT(ADDRESS(I22,$I$7,,,"ТаблицаСоответствия"))+K22)*$I$8,0)</f>
        <v>61.2</v>
      </c>
      <c r="K22" s="30"/>
      <c r="L22" s="12">
        <v>215</v>
      </c>
      <c r="M22" s="140">
        <f ca="1">IF(L22&gt;0,(INDIRECT(ADDRESS(L22,$L$7,,,"ТаблицаСоответствия"))+N22)*$L$8,0)</f>
        <v>18</v>
      </c>
      <c r="N22" s="30"/>
      <c r="O22" s="12">
        <v>117</v>
      </c>
      <c r="P22" s="140">
        <f ca="1">IF(O22&gt;0,(INDIRECT(ADDRESS(O22,$O$7,,,"ТаблицаСоответствия"))+Q22)*$O$8,0)</f>
        <v>54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>
        <v>14</v>
      </c>
      <c r="AH22" s="140">
        <f ca="1">IF(AG22&gt;0,(INDIRECT(ADDRESS(AG22,$AG$7,,,"ТаблицаСоответствия"))+AI22)*$AG$8,0)</f>
        <v>54.400000000000006</v>
      </c>
      <c r="AI22" s="30"/>
      <c r="AJ22" s="12">
        <v>3</v>
      </c>
      <c r="AK22" s="140">
        <f ca="1">IF(AJ22&gt;0,(INDIRECT(ADDRESS(AJ22,$AJ$7,,,"ТаблицаСоответствия"))+AL22)*$AJ$8,0)</f>
        <v>36.4</v>
      </c>
      <c r="AL22" s="30"/>
      <c r="AM22" s="12">
        <v>1</v>
      </c>
      <c r="AN22" s="140">
        <f ca="1">IF(AM22&gt;0,(INDIRECT(ADDRESS(AM22,$AM$7,,,"ТаблицаСоответствия"))+AO22)*$AM$8,0)</f>
        <v>16.799999999999997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>
        <v>3</v>
      </c>
      <c r="AT22" s="140">
        <f ca="1">IF(AS22&gt;0,(INDIRECT(ADDRESS(AS22,$AS$7,,,"ТаблицаСоответствия"))+AU22)*$AS$8,0)</f>
        <v>8</v>
      </c>
      <c r="AU22" s="9"/>
      <c r="AV22" s="12"/>
      <c r="AW22" s="140">
        <f ca="1">IF(AV22&gt;0,(INDIRECT(ADDRESS(AV22,$AV$7,,,"ТаблицаСоответствия"))+AX22)*$AV$8,0)</f>
        <v>0</v>
      </c>
      <c r="AX22" s="9"/>
      <c r="AY22" s="12"/>
      <c r="AZ22" s="140">
        <f ca="1">IF(AY22&gt;0,(INDIRECT(ADDRESS(AY22,$AY$7,,,"ТаблицаСоответствия"))+BA22)*$AY$8,0)</f>
        <v>0</v>
      </c>
      <c r="BA22" s="9"/>
      <c r="BB22" s="12"/>
      <c r="BC22" s="140">
        <f ca="1">IF(BB22&gt;0,(INDIRECT(ADDRESS(BB22,$BB$7,,,"ТаблицаСоответствия"))+BD22)*$BB$8,0)</f>
        <v>0</v>
      </c>
      <c r="BD22" s="9"/>
      <c r="BE22" s="12"/>
      <c r="BF22" s="140">
        <f ca="1">IF(BE22&gt;0,(INDIRECT(ADDRESS(BE22,$BE$7,,,"ТаблицаСоответствия"))+BG22)*$BE$8,0)</f>
        <v>0</v>
      </c>
      <c r="BG22" s="9"/>
      <c r="BH22" s="12"/>
      <c r="BI22" s="140">
        <f ca="1">IF(BH22&gt;0,(INDIRECT(ADDRESS(BH22,$BH$7,,,"ТаблицаСоответствия"))+BJ22)*$BH$8,0)</f>
        <v>0</v>
      </c>
      <c r="BJ22" s="9"/>
      <c r="BK22" s="12"/>
      <c r="BL22" s="140">
        <f ca="1">IF(BK22&gt;0,(INDIRECT(ADDRESS(BK22,$BK$7,,,"ТаблицаСоответствия"))+BM22)*$BK$8,0)</f>
        <v>0</v>
      </c>
      <c r="BM22" s="9"/>
      <c r="BN22" s="12"/>
      <c r="BO22" s="9">
        <f ca="1">IF(BN22&gt;0,ROUND((INDIRECT(ADDRESS(BN22,$BN$7,,,"ТаблицаСоответствия"))+BP22)*$BN$8,0),)</f>
        <v>0</v>
      </c>
      <c r="BP22" s="9"/>
      <c r="BQ22" s="12"/>
      <c r="BR22" s="9">
        <f ca="1">IF(BQ22&gt;0,ROUND((INDIRECT(ADDRESS(BQ22,$BQ$7,,,"ТаблицаСоответствия"))+BS22)*$BQ$8,0),)</f>
        <v>0</v>
      </c>
      <c r="BS22" s="9"/>
      <c r="BT22" s="12"/>
      <c r="BU22" s="9">
        <f ca="1">IF(BT22&gt;0,ROUND((INDIRECT(ADDRESS(BT22,$BT$7,,,"ТаблицаСоответствия"))+BV22)*$BT$8,0),)</f>
        <v>0</v>
      </c>
      <c r="BV22" s="9"/>
      <c r="BW22" s="12"/>
      <c r="BX22" s="9">
        <f ca="1">IF(BW22&gt;0,ROUND((INDIRECT(ADDRESS(BW22,$BW$7,,,"ТаблицаСоответствия"))+BY22)*$BW$8,0),)</f>
        <v>0</v>
      </c>
      <c r="BY22" s="138"/>
      <c r="BZ22" s="12"/>
      <c r="CA22" s="9">
        <f t="shared" ca="1" si="1"/>
        <v>0</v>
      </c>
      <c r="CB22" s="138"/>
      <c r="CC22" s="12"/>
      <c r="CD22" s="9">
        <f t="shared" ca="1" si="6"/>
        <v>0</v>
      </c>
      <c r="CE22" s="138"/>
      <c r="CF22" s="141">
        <v>0</v>
      </c>
      <c r="CG22" s="292" t="str">
        <f t="shared" ref="CG22" si="10">B22</f>
        <v>Мотовилов Савелий - Гуменюк Нелли (РАСПАЛАСЬ!)</v>
      </c>
      <c r="CH22" s="293"/>
      <c r="CI22" s="294"/>
      <c r="CJ22" s="99">
        <f t="shared" ref="CJ22" si="11">IF(CF22&gt;0,RANK(CF22,$CF$10:$CF$29),0)</f>
        <v>0</v>
      </c>
    </row>
    <row r="23" spans="1:88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219"/>
      <c r="BA23" s="88"/>
      <c r="BC23" s="219"/>
      <c r="BD23" s="88"/>
      <c r="BF23" s="219"/>
      <c r="BG23" s="88"/>
      <c r="BI23" s="219"/>
      <c r="BJ23" s="88"/>
      <c r="BL23" s="219"/>
      <c r="BM23" s="88"/>
      <c r="BO23" s="88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F23" s="225"/>
      <c r="CG23" s="286"/>
      <c r="CH23" s="286"/>
      <c r="CI23" s="286"/>
      <c r="CJ23" s="86"/>
    </row>
    <row r="24" spans="1:88" s="89" customFormat="1" x14ac:dyDescent="0.25">
      <c r="A24" s="86"/>
      <c r="B24" s="238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219"/>
      <c r="BA24" s="88"/>
      <c r="BC24" s="219"/>
      <c r="BD24" s="88"/>
      <c r="BF24" s="219"/>
      <c r="BG24" s="88"/>
      <c r="BI24" s="219"/>
      <c r="BJ24" s="88"/>
      <c r="BL24" s="219"/>
      <c r="BM24" s="88"/>
      <c r="BO24" s="8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F24" s="225"/>
      <c r="CG24" s="286"/>
      <c r="CH24" s="286"/>
      <c r="CI24" s="286"/>
      <c r="CJ24" s="86"/>
    </row>
    <row r="25" spans="1:88" s="89" customFormat="1" x14ac:dyDescent="0.25">
      <c r="A25" s="86"/>
      <c r="B25" s="238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219"/>
      <c r="AU25" s="88"/>
      <c r="AW25" s="219"/>
      <c r="AX25" s="88"/>
      <c r="AZ25" s="219"/>
      <c r="BA25" s="88"/>
      <c r="BC25" s="219"/>
      <c r="BD25" s="88"/>
      <c r="BF25" s="219"/>
      <c r="BG25" s="88"/>
      <c r="BI25" s="219"/>
      <c r="BJ25" s="88"/>
      <c r="BL25" s="219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F25" s="225"/>
      <c r="CG25" s="286"/>
      <c r="CH25" s="286"/>
      <c r="CI25" s="286"/>
      <c r="CJ25" s="86"/>
    </row>
    <row r="26" spans="1:88" s="89" customForma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AT26" s="219"/>
      <c r="AU26" s="88"/>
      <c r="AW26" s="219"/>
      <c r="AX26" s="88"/>
      <c r="AZ26" s="219"/>
      <c r="BA26" s="88"/>
      <c r="BC26" s="219"/>
      <c r="BD26" s="88"/>
      <c r="BF26" s="219"/>
      <c r="BG26" s="88"/>
      <c r="BI26" s="219"/>
      <c r="BJ26" s="88"/>
      <c r="BL26" s="219"/>
      <c r="BM26" s="88"/>
      <c r="BO26" s="88"/>
      <c r="BP26" s="88"/>
      <c r="BR26" s="88"/>
      <c r="BS26" s="88"/>
      <c r="BU26" s="88"/>
      <c r="BV26" s="88"/>
      <c r="BX26" s="88"/>
      <c r="BY26" s="88"/>
      <c r="CA26" s="88"/>
      <c r="CB26" s="88"/>
      <c r="CD26" s="88"/>
      <c r="CE26" s="88"/>
      <c r="CF26" s="225"/>
      <c r="CG26" s="286"/>
      <c r="CH26" s="286"/>
      <c r="CI26" s="286"/>
      <c r="CJ26" s="86"/>
    </row>
    <row r="27" spans="1:88" s="89" customFormat="1" x14ac:dyDescent="0.25">
      <c r="A27" s="86"/>
      <c r="B27" s="236"/>
      <c r="D27" s="219"/>
      <c r="E27" s="88"/>
      <c r="G27" s="219"/>
      <c r="H27" s="88"/>
      <c r="J27" s="219"/>
      <c r="K27" s="88"/>
      <c r="M27" s="219"/>
      <c r="N27" s="88"/>
      <c r="P27" s="219"/>
      <c r="Q27" s="88"/>
      <c r="S27" s="219"/>
      <c r="T27" s="88"/>
      <c r="V27" s="219"/>
      <c r="W27" s="88"/>
      <c r="Y27" s="219"/>
      <c r="Z27" s="88"/>
      <c r="AB27" s="219"/>
      <c r="AC27" s="88"/>
      <c r="AE27" s="219"/>
      <c r="AF27" s="88"/>
      <c r="AH27" s="219"/>
      <c r="AI27" s="88"/>
      <c r="AK27" s="219"/>
      <c r="AL27" s="88"/>
      <c r="AN27" s="219"/>
      <c r="AO27" s="88"/>
      <c r="AQ27" s="219"/>
      <c r="AR27" s="88"/>
      <c r="AT27" s="219"/>
      <c r="AU27" s="88"/>
      <c r="AW27" s="219"/>
      <c r="AX27" s="88"/>
      <c r="AZ27" s="219"/>
      <c r="BA27" s="88"/>
      <c r="BC27" s="219"/>
      <c r="BD27" s="88"/>
      <c r="BF27" s="219"/>
      <c r="BG27" s="88"/>
      <c r="BI27" s="219"/>
      <c r="BJ27" s="88"/>
      <c r="BL27" s="219"/>
      <c r="BM27" s="88"/>
      <c r="BO27" s="88"/>
      <c r="BP27" s="88"/>
      <c r="BR27" s="88"/>
      <c r="BS27" s="88"/>
      <c r="BU27" s="88"/>
      <c r="BV27" s="88"/>
      <c r="BX27" s="88"/>
      <c r="BY27" s="88"/>
      <c r="CA27" s="88"/>
      <c r="CB27" s="88"/>
      <c r="CD27" s="88"/>
      <c r="CE27" s="88"/>
      <c r="CF27" s="225"/>
      <c r="CG27" s="286"/>
      <c r="CH27" s="286"/>
      <c r="CI27" s="286"/>
      <c r="CJ27" s="86"/>
    </row>
    <row r="28" spans="1:88" s="89" customFormat="1" x14ac:dyDescent="0.25">
      <c r="A28" s="86"/>
      <c r="B28" s="224"/>
      <c r="D28" s="219"/>
      <c r="E28" s="88"/>
      <c r="G28" s="219"/>
      <c r="H28" s="88"/>
      <c r="J28" s="219"/>
      <c r="K28" s="88"/>
      <c r="M28" s="219"/>
      <c r="N28" s="88"/>
      <c r="P28" s="219"/>
      <c r="Q28" s="88"/>
      <c r="S28" s="219"/>
      <c r="T28" s="88"/>
      <c r="V28" s="219"/>
      <c r="W28" s="88"/>
      <c r="Y28" s="219"/>
      <c r="Z28" s="88"/>
      <c r="AB28" s="219"/>
      <c r="AC28" s="88"/>
      <c r="AE28" s="219"/>
      <c r="AF28" s="88"/>
      <c r="AH28" s="219"/>
      <c r="AI28" s="88"/>
      <c r="AK28" s="219"/>
      <c r="AL28" s="88"/>
      <c r="AN28" s="219"/>
      <c r="AO28" s="88"/>
      <c r="AQ28" s="219"/>
      <c r="AR28" s="88"/>
      <c r="AT28" s="219"/>
      <c r="AU28" s="88"/>
      <c r="AW28" s="219"/>
      <c r="AX28" s="88"/>
      <c r="AZ28" s="219"/>
      <c r="BA28" s="88"/>
      <c r="BC28" s="219"/>
      <c r="BD28" s="88"/>
      <c r="BF28" s="219"/>
      <c r="BG28" s="88"/>
      <c r="BI28" s="219"/>
      <c r="BJ28" s="88"/>
      <c r="BL28" s="219"/>
      <c r="BM28" s="88"/>
      <c r="BO28" s="88"/>
      <c r="BP28" s="88"/>
      <c r="BR28" s="88"/>
      <c r="BS28" s="88"/>
      <c r="BU28" s="88"/>
      <c r="BV28" s="88"/>
      <c r="BX28" s="88"/>
      <c r="BY28" s="88"/>
      <c r="CA28" s="88"/>
      <c r="CB28" s="88"/>
      <c r="CD28" s="88"/>
      <c r="CE28" s="88"/>
      <c r="CF28" s="225"/>
      <c r="CG28" s="286"/>
      <c r="CH28" s="286"/>
      <c r="CI28" s="286"/>
      <c r="CJ28" s="86"/>
    </row>
    <row r="29" spans="1:88" s="89" customFormat="1" x14ac:dyDescent="0.25">
      <c r="A29" s="86"/>
      <c r="B29" s="224"/>
      <c r="D29" s="219"/>
      <c r="E29" s="88"/>
      <c r="G29" s="219"/>
      <c r="H29" s="88"/>
      <c r="J29" s="219"/>
      <c r="K29" s="88"/>
      <c r="M29" s="219"/>
      <c r="N29" s="88"/>
      <c r="P29" s="219"/>
      <c r="Q29" s="88"/>
      <c r="S29" s="219"/>
      <c r="T29" s="88"/>
      <c r="V29" s="219"/>
      <c r="W29" s="88"/>
      <c r="Y29" s="219"/>
      <c r="Z29" s="88"/>
      <c r="AB29" s="219"/>
      <c r="AC29" s="88"/>
      <c r="AE29" s="219"/>
      <c r="AF29" s="88"/>
      <c r="AH29" s="219"/>
      <c r="AI29" s="88"/>
      <c r="AK29" s="219"/>
      <c r="AL29" s="88"/>
      <c r="AN29" s="219"/>
      <c r="AO29" s="88"/>
      <c r="AQ29" s="219"/>
      <c r="AR29" s="88"/>
      <c r="AT29" s="219"/>
      <c r="AU29" s="88"/>
      <c r="AW29" s="219"/>
      <c r="AX29" s="88"/>
      <c r="AZ29" s="219"/>
      <c r="BA29" s="88"/>
      <c r="BC29" s="219"/>
      <c r="BD29" s="88"/>
      <c r="BF29" s="219"/>
      <c r="BG29" s="88"/>
      <c r="BI29" s="219"/>
      <c r="BJ29" s="88"/>
      <c r="BL29" s="219"/>
      <c r="BM29" s="88"/>
      <c r="BO29" s="88"/>
      <c r="BP29" s="88"/>
      <c r="BR29" s="88"/>
      <c r="BS29" s="88"/>
      <c r="BU29" s="88"/>
      <c r="BV29" s="88"/>
      <c r="BX29" s="88"/>
      <c r="BY29" s="88"/>
      <c r="CA29" s="88"/>
      <c r="CB29" s="88"/>
      <c r="CD29" s="88"/>
      <c r="CE29" s="88"/>
      <c r="CF29" s="225"/>
      <c r="CG29" s="286"/>
      <c r="CH29" s="286"/>
      <c r="CI29" s="286"/>
      <c r="CJ29" s="86"/>
    </row>
    <row r="30" spans="1:88" s="89" customFormat="1" x14ac:dyDescent="0.25">
      <c r="A30" s="86"/>
      <c r="D30" s="88"/>
      <c r="E30" s="88"/>
      <c r="G30" s="88"/>
      <c r="H30" s="88"/>
      <c r="J30" s="88"/>
      <c r="K30" s="88"/>
      <c r="M30" s="88"/>
      <c r="N30" s="88"/>
      <c r="P30" s="88"/>
      <c r="Q30" s="88"/>
      <c r="S30" s="88"/>
      <c r="T30" s="88"/>
      <c r="V30" s="88"/>
      <c r="W30" s="88"/>
      <c r="Y30" s="88"/>
      <c r="Z30" s="88"/>
      <c r="AB30" s="88"/>
      <c r="AC30" s="88"/>
      <c r="AE30" s="88"/>
      <c r="AF30" s="88"/>
      <c r="AH30" s="88"/>
      <c r="AI30" s="88"/>
      <c r="AK30" s="88"/>
      <c r="AL30" s="88"/>
      <c r="AN30" s="88"/>
      <c r="AO30" s="88"/>
      <c r="AQ30" s="88"/>
      <c r="AR30" s="88"/>
      <c r="AT30" s="88"/>
      <c r="AU30" s="88"/>
      <c r="AW30" s="88"/>
      <c r="AX30" s="88"/>
      <c r="AZ30" s="88"/>
      <c r="BA30" s="88"/>
      <c r="BC30" s="88"/>
      <c r="BD30" s="88"/>
      <c r="BF30" s="88"/>
      <c r="BG30" s="88"/>
      <c r="BI30" s="88"/>
      <c r="BJ30" s="88"/>
      <c r="BL30" s="88"/>
      <c r="BM30" s="88"/>
      <c r="BO30" s="88"/>
      <c r="BP30" s="88"/>
      <c r="BR30" s="88"/>
      <c r="BS30" s="88"/>
      <c r="BU30" s="88"/>
      <c r="BV30" s="88"/>
      <c r="BX30" s="88"/>
      <c r="BY30" s="88"/>
      <c r="CA30" s="88"/>
      <c r="CB30" s="88"/>
      <c r="CD30" s="88"/>
      <c r="CE30" s="88"/>
      <c r="CF30" s="92"/>
      <c r="CG30" s="355"/>
      <c r="CH30" s="355"/>
      <c r="CI30" s="355"/>
      <c r="CJ30" s="86"/>
    </row>
    <row r="31" spans="1:88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89"/>
      <c r="BU31" s="88"/>
      <c r="BV31" s="88"/>
      <c r="BW31" s="89"/>
      <c r="BX31" s="88"/>
      <c r="BY31" s="88"/>
      <c r="BZ31" s="89"/>
      <c r="CA31" s="88"/>
      <c r="CB31" s="88"/>
      <c r="CC31" s="89"/>
      <c r="CD31" s="88"/>
      <c r="CE31" s="88"/>
      <c r="CF31" s="92"/>
      <c r="CG31" s="355"/>
      <c r="CH31" s="355"/>
      <c r="CI31" s="355"/>
      <c r="CJ31" s="86"/>
    </row>
    <row r="32" spans="1:88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89"/>
      <c r="BU32" s="88"/>
      <c r="BV32" s="88"/>
      <c r="BW32" s="89"/>
      <c r="BX32" s="88"/>
      <c r="BY32" s="88"/>
      <c r="BZ32" s="89"/>
      <c r="CA32" s="88"/>
      <c r="CB32" s="88"/>
      <c r="CC32" s="89"/>
      <c r="CD32" s="88"/>
      <c r="CE32" s="88"/>
      <c r="CF32" s="92"/>
      <c r="CG32" s="355"/>
      <c r="CH32" s="355"/>
      <c r="CI32" s="355"/>
      <c r="CJ32" s="86"/>
    </row>
    <row r="33" spans="1:88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89"/>
      <c r="BU33" s="88"/>
      <c r="BV33" s="88"/>
      <c r="BW33" s="89"/>
      <c r="BX33" s="88"/>
      <c r="BY33" s="88"/>
      <c r="BZ33" s="89"/>
      <c r="CA33" s="88"/>
      <c r="CB33" s="88"/>
      <c r="CC33" s="89"/>
      <c r="CD33" s="88"/>
      <c r="CE33" s="88"/>
      <c r="CF33" s="92"/>
      <c r="CG33" s="355"/>
      <c r="CH33" s="355"/>
      <c r="CI33" s="355"/>
      <c r="CJ33" s="86"/>
    </row>
    <row r="34" spans="1:88" x14ac:dyDescent="0.25">
      <c r="A34" s="86"/>
      <c r="B34" s="89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89"/>
      <c r="BU34" s="88"/>
      <c r="BV34" s="88"/>
      <c r="BW34" s="89"/>
      <c r="BX34" s="88"/>
      <c r="BY34" s="88"/>
      <c r="BZ34" s="89"/>
      <c r="CA34" s="88"/>
      <c r="CB34" s="88"/>
      <c r="CC34" s="89"/>
      <c r="CD34" s="88"/>
      <c r="CE34" s="88"/>
      <c r="CF34" s="92"/>
      <c r="CG34" s="355"/>
      <c r="CH34" s="355"/>
      <c r="CI34" s="355"/>
      <c r="CJ34" s="86"/>
    </row>
    <row r="35" spans="1:88" x14ac:dyDescent="0.25">
      <c r="A35" s="86"/>
      <c r="B35" s="89"/>
      <c r="C35" s="89"/>
      <c r="D35" s="88"/>
      <c r="E35" s="88"/>
      <c r="F35" s="89"/>
      <c r="G35" s="88"/>
      <c r="H35" s="88"/>
      <c r="I35" s="89"/>
      <c r="J35" s="88"/>
      <c r="K35" s="88"/>
      <c r="L35" s="89"/>
      <c r="M35" s="88"/>
      <c r="N35" s="88"/>
      <c r="O35" s="89"/>
      <c r="P35" s="88"/>
      <c r="Q35" s="88"/>
      <c r="R35" s="89"/>
      <c r="S35" s="88"/>
      <c r="T35" s="88"/>
      <c r="U35" s="89"/>
      <c r="V35" s="88"/>
      <c r="W35" s="88"/>
      <c r="X35" s="89"/>
      <c r="Y35" s="88"/>
      <c r="Z35" s="88"/>
      <c r="AA35" s="89"/>
      <c r="AB35" s="88"/>
      <c r="AC35" s="88"/>
      <c r="AD35" s="89"/>
      <c r="AE35" s="88"/>
      <c r="AF35" s="88"/>
      <c r="AG35" s="89"/>
      <c r="AH35" s="88"/>
      <c r="AI35" s="88"/>
      <c r="AJ35" s="89"/>
      <c r="AK35" s="88"/>
      <c r="AL35" s="88"/>
      <c r="AM35" s="89"/>
      <c r="AN35" s="88"/>
      <c r="AO35" s="88"/>
      <c r="AP35" s="89"/>
      <c r="AQ35" s="88"/>
      <c r="AR35" s="88"/>
      <c r="AS35" s="89"/>
      <c r="AT35" s="88"/>
      <c r="AU35" s="88"/>
      <c r="AV35" s="89"/>
      <c r="AW35" s="88"/>
      <c r="AX35" s="88"/>
      <c r="AY35" s="89"/>
      <c r="AZ35" s="88"/>
      <c r="BA35" s="88"/>
      <c r="BB35" s="89"/>
      <c r="BC35" s="88"/>
      <c r="BD35" s="88"/>
      <c r="BE35" s="89"/>
      <c r="BF35" s="88"/>
      <c r="BG35" s="88"/>
      <c r="BH35" s="89"/>
      <c r="BI35" s="88"/>
      <c r="BJ35" s="88"/>
      <c r="BK35" s="89"/>
      <c r="BL35" s="88"/>
      <c r="BM35" s="88"/>
      <c r="BN35" s="89"/>
      <c r="BO35" s="88"/>
      <c r="BP35" s="88"/>
      <c r="BQ35" s="89"/>
      <c r="BR35" s="88"/>
      <c r="BS35" s="88"/>
      <c r="BT35" s="89"/>
      <c r="BU35" s="88"/>
      <c r="BV35" s="88"/>
      <c r="BW35" s="89"/>
      <c r="BX35" s="88"/>
      <c r="BY35" s="88"/>
      <c r="BZ35" s="89"/>
      <c r="CA35" s="88"/>
      <c r="CB35" s="88"/>
      <c r="CC35" s="89"/>
      <c r="CD35" s="88"/>
      <c r="CE35" s="88"/>
      <c r="CF35" s="92"/>
      <c r="CG35" s="355"/>
      <c r="CH35" s="355"/>
      <c r="CI35" s="355"/>
      <c r="CJ35" s="86"/>
    </row>
  </sheetData>
  <sortState ref="B10:CF22">
    <sortCondition descending="1" ref="CF10"/>
  </sortState>
  <mergeCells count="132">
    <mergeCell ref="BZ5:CB5"/>
    <mergeCell ref="BZ6:CB6"/>
    <mergeCell ref="BZ7:CB7"/>
    <mergeCell ref="BZ8:CB8"/>
    <mergeCell ref="CC5:CE5"/>
    <mergeCell ref="CC6:CE6"/>
    <mergeCell ref="CC7:CE7"/>
    <mergeCell ref="CC8:CE8"/>
    <mergeCell ref="CG35:CI35"/>
    <mergeCell ref="CG29:CI29"/>
    <mergeCell ref="CG30:CI30"/>
    <mergeCell ref="CG31:CI31"/>
    <mergeCell ref="CG32:CI32"/>
    <mergeCell ref="CG33:CI33"/>
    <mergeCell ref="CG34:CI34"/>
    <mergeCell ref="CG26:CI26"/>
    <mergeCell ref="CG27:CI27"/>
    <mergeCell ref="CG28:CI28"/>
    <mergeCell ref="CG20:CI20"/>
    <mergeCell ref="CG21:CI21"/>
    <mergeCell ref="CG22:CI22"/>
    <mergeCell ref="CG23:CI23"/>
    <mergeCell ref="CG24:CI24"/>
    <mergeCell ref="CG25:CI25"/>
    <mergeCell ref="CG9:CI9"/>
    <mergeCell ref="CG11:CI11"/>
    <mergeCell ref="CG16:CI16"/>
    <mergeCell ref="CG17:CI17"/>
    <mergeCell ref="CG18:CI18"/>
    <mergeCell ref="CG19:CI19"/>
    <mergeCell ref="CG10:CI10"/>
    <mergeCell ref="CG12:CI12"/>
    <mergeCell ref="BH8:BJ8"/>
    <mergeCell ref="BK8:BM8"/>
    <mergeCell ref="BN8:BP8"/>
    <mergeCell ref="BQ8:BS8"/>
    <mergeCell ref="BT8:BV8"/>
    <mergeCell ref="BW8:BY8"/>
    <mergeCell ref="AP8:AR8"/>
    <mergeCell ref="AS8:AU8"/>
    <mergeCell ref="AV8:AX8"/>
    <mergeCell ref="AY8:BA8"/>
    <mergeCell ref="BB8:BD8"/>
    <mergeCell ref="BE8:BG8"/>
    <mergeCell ref="X8:Z8"/>
    <mergeCell ref="AA8:AC8"/>
    <mergeCell ref="AD8:AF8"/>
    <mergeCell ref="AG8:AI8"/>
    <mergeCell ref="AJ8:AL8"/>
    <mergeCell ref="AM8:AO8"/>
    <mergeCell ref="C8:E8"/>
    <mergeCell ref="F8:H8"/>
    <mergeCell ref="I8:K8"/>
    <mergeCell ref="L8:N8"/>
    <mergeCell ref="R8:T8"/>
    <mergeCell ref="U8:W8"/>
    <mergeCell ref="O8:Q8"/>
    <mergeCell ref="BH7:BJ7"/>
    <mergeCell ref="BK7:BM7"/>
    <mergeCell ref="BN7:BP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X7:Z7"/>
    <mergeCell ref="AA7:AC7"/>
    <mergeCell ref="AD7:AF7"/>
    <mergeCell ref="AG7:AI7"/>
    <mergeCell ref="AJ7:AL7"/>
    <mergeCell ref="AM7:AO7"/>
    <mergeCell ref="C7:E7"/>
    <mergeCell ref="F7:H7"/>
    <mergeCell ref="I7:K7"/>
    <mergeCell ref="L7:N7"/>
    <mergeCell ref="R7:T7"/>
    <mergeCell ref="U7:W7"/>
    <mergeCell ref="O7:Q7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C6:E6"/>
    <mergeCell ref="F6:H6"/>
    <mergeCell ref="I6:K6"/>
    <mergeCell ref="L6:N6"/>
    <mergeCell ref="R6:T6"/>
    <mergeCell ref="U6:W6"/>
    <mergeCell ref="O6:Q6"/>
    <mergeCell ref="BH5:BJ5"/>
    <mergeCell ref="BK5:BM5"/>
    <mergeCell ref="BN5:BP5"/>
    <mergeCell ref="BQ5:BS5"/>
    <mergeCell ref="BT5:BV5"/>
    <mergeCell ref="BW5:BY5"/>
    <mergeCell ref="AP5:AR5"/>
    <mergeCell ref="AS5:AU5"/>
    <mergeCell ref="AV5:AX5"/>
    <mergeCell ref="AY5:BA5"/>
    <mergeCell ref="BB5:BD5"/>
    <mergeCell ref="BE5:BG5"/>
    <mergeCell ref="X5:Z5"/>
    <mergeCell ref="AA5:AC5"/>
    <mergeCell ref="AD5:AF5"/>
    <mergeCell ref="AG5:AI5"/>
    <mergeCell ref="AJ5:AL5"/>
    <mergeCell ref="AM5:AO5"/>
    <mergeCell ref="C5:E5"/>
    <mergeCell ref="F5:H5"/>
    <mergeCell ref="I5:K5"/>
    <mergeCell ref="L5:N5"/>
    <mergeCell ref="R5:T5"/>
    <mergeCell ref="U5:W5"/>
    <mergeCell ref="O5:Q5"/>
  </mergeCells>
  <conditionalFormatting sqref="CK10">
    <cfRule type="cellIs" dxfId="101" priority="46" stopIfTrue="1" operator="equal">
      <formula>1</formula>
    </cfRule>
  </conditionalFormatting>
  <conditionalFormatting sqref="CJ10:CJ20 CJ23:CJ35">
    <cfRule type="cellIs" dxfId="100" priority="43" stopIfTrue="1" operator="equal">
      <formula>3</formula>
    </cfRule>
    <cfRule type="cellIs" dxfId="99" priority="44" stopIfTrue="1" operator="equal">
      <formula>2</formula>
    </cfRule>
    <cfRule type="cellIs" dxfId="98" priority="45" stopIfTrue="1" operator="equal">
      <formula>1</formula>
    </cfRule>
  </conditionalFormatting>
  <conditionalFormatting sqref="CJ21">
    <cfRule type="cellIs" dxfId="97" priority="4" stopIfTrue="1" operator="equal">
      <formula>3</formula>
    </cfRule>
    <cfRule type="cellIs" dxfId="96" priority="5" stopIfTrue="1" operator="equal">
      <formula>2</formula>
    </cfRule>
    <cfRule type="cellIs" dxfId="95" priority="6" stopIfTrue="1" operator="equal">
      <formula>1</formula>
    </cfRule>
  </conditionalFormatting>
  <conditionalFormatting sqref="CJ22">
    <cfRule type="cellIs" dxfId="94" priority="1" stopIfTrue="1" operator="equal">
      <formula>3</formula>
    </cfRule>
    <cfRule type="cellIs" dxfId="93" priority="2" stopIfTrue="1" operator="equal">
      <formula>2</formula>
    </cfRule>
    <cfRule type="cellIs" dxfId="92" priority="3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B35"/>
  <sheetViews>
    <sheetView topLeftCell="A5" zoomScale="70" zoomScaleNormal="70" workbookViewId="0">
      <selection activeCell="BW10" sqref="BW10"/>
    </sheetView>
  </sheetViews>
  <sheetFormatPr defaultRowHeight="15" x14ac:dyDescent="0.25"/>
  <cols>
    <col min="1" max="1" width="5" customWidth="1"/>
    <col min="2" max="2" width="56.7109375" bestFit="1" customWidth="1"/>
    <col min="3" max="3" width="7" customWidth="1"/>
    <col min="4" max="22" width="6" customWidth="1"/>
    <col min="23" max="23" width="7.140625" customWidth="1"/>
    <col min="24" max="24" width="7.28515625" customWidth="1"/>
    <col min="25" max="41" width="6" customWidth="1"/>
    <col min="42" max="53" width="6" hidden="1" customWidth="1"/>
    <col min="54" max="54" width="6.5703125" hidden="1" customWidth="1"/>
    <col min="55" max="55" width="9.140625" hidden="1" customWidth="1"/>
    <col min="56" max="56" width="8.28515625" hidden="1" customWidth="1"/>
    <col min="57" max="57" width="7" hidden="1" customWidth="1"/>
    <col min="58" max="58" width="7.42578125" hidden="1" customWidth="1"/>
    <col min="59" max="59" width="6.7109375" hidden="1" customWidth="1"/>
    <col min="60" max="60" width="7.5703125" hidden="1" customWidth="1"/>
    <col min="61" max="61" width="8.140625" hidden="1" customWidth="1"/>
    <col min="62" max="62" width="7.85546875" hidden="1" customWidth="1"/>
    <col min="63" max="74" width="9.140625" hidden="1" customWidth="1"/>
    <col min="76" max="77" width="12.85546875" customWidth="1"/>
    <col min="78" max="78" width="17.7109375" customWidth="1"/>
  </cols>
  <sheetData>
    <row r="4" spans="1:80" ht="15.75" thickBot="1" x14ac:dyDescent="0.3"/>
    <row r="5" spans="1:80" ht="76.5" customHeight="1" thickBot="1" x14ac:dyDescent="0.3">
      <c r="A5" s="1"/>
      <c r="B5" s="4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49</v>
      </c>
      <c r="P5" s="312"/>
      <c r="Q5" s="313"/>
      <c r="R5" s="320" t="s">
        <v>50</v>
      </c>
      <c r="S5" s="321"/>
      <c r="T5" s="322"/>
      <c r="U5" s="311" t="s">
        <v>51</v>
      </c>
      <c r="V5" s="312"/>
      <c r="W5" s="313"/>
      <c r="X5" s="320" t="s">
        <v>52</v>
      </c>
      <c r="Y5" s="321"/>
      <c r="Z5" s="322"/>
      <c r="AA5" s="320" t="s">
        <v>53</v>
      </c>
      <c r="AB5" s="321"/>
      <c r="AC5" s="325"/>
      <c r="AD5" s="311" t="s">
        <v>54</v>
      </c>
      <c r="AE5" s="312"/>
      <c r="AF5" s="313"/>
      <c r="AG5" s="311" t="s">
        <v>55</v>
      </c>
      <c r="AH5" s="312"/>
      <c r="AI5" s="313"/>
      <c r="AJ5" s="311" t="s">
        <v>56</v>
      </c>
      <c r="AK5" s="312"/>
      <c r="AL5" s="313"/>
      <c r="AM5" s="311" t="s">
        <v>57</v>
      </c>
      <c r="AN5" s="312"/>
      <c r="AO5" s="313"/>
      <c r="AP5" s="309"/>
      <c r="AQ5" s="310"/>
      <c r="AR5" s="297"/>
      <c r="AS5" s="309"/>
      <c r="AT5" s="310"/>
      <c r="AU5" s="297"/>
      <c r="AV5" s="309"/>
      <c r="AW5" s="310"/>
      <c r="AX5" s="297"/>
      <c r="AY5" s="309"/>
      <c r="AZ5" s="310"/>
      <c r="BA5" s="297"/>
      <c r="BB5" s="309"/>
      <c r="BC5" s="310"/>
      <c r="BD5" s="297"/>
      <c r="BE5" s="309"/>
      <c r="BF5" s="310"/>
      <c r="BG5" s="297"/>
      <c r="BH5" s="309"/>
      <c r="BI5" s="310"/>
      <c r="BJ5" s="297"/>
      <c r="BK5" s="309"/>
      <c r="BL5" s="310"/>
      <c r="BM5" s="297"/>
      <c r="BN5" s="309"/>
      <c r="BO5" s="310"/>
      <c r="BP5" s="297"/>
      <c r="BQ5" s="309"/>
      <c r="BR5" s="310"/>
      <c r="BS5" s="297"/>
      <c r="BT5" s="309"/>
      <c r="BU5" s="310"/>
      <c r="BV5" s="297"/>
    </row>
    <row r="6" spans="1:80" ht="15.75" thickBot="1" x14ac:dyDescent="0.3">
      <c r="A6" s="1"/>
      <c r="B6" s="6" t="s">
        <v>1</v>
      </c>
      <c r="C6" s="298">
        <v>157</v>
      </c>
      <c r="D6" s="299"/>
      <c r="E6" s="300"/>
      <c r="F6" s="323"/>
      <c r="G6" s="324"/>
      <c r="H6" s="325"/>
      <c r="I6" s="298">
        <v>132</v>
      </c>
      <c r="J6" s="299"/>
      <c r="K6" s="304"/>
      <c r="L6" s="298">
        <v>327</v>
      </c>
      <c r="M6" s="299"/>
      <c r="N6" s="304"/>
      <c r="O6" s="298">
        <v>119</v>
      </c>
      <c r="P6" s="299"/>
      <c r="Q6" s="300"/>
      <c r="R6" s="323"/>
      <c r="S6" s="324"/>
      <c r="T6" s="325"/>
      <c r="U6" s="298">
        <v>213</v>
      </c>
      <c r="V6" s="299"/>
      <c r="W6" s="300"/>
      <c r="X6" s="323"/>
      <c r="Y6" s="324"/>
      <c r="Z6" s="325"/>
      <c r="AA6" s="323"/>
      <c r="AB6" s="324"/>
      <c r="AC6" s="325"/>
      <c r="AD6" s="298">
        <v>44</v>
      </c>
      <c r="AE6" s="299"/>
      <c r="AF6" s="300"/>
      <c r="AG6" s="298">
        <v>8</v>
      </c>
      <c r="AH6" s="299"/>
      <c r="AI6" s="300"/>
      <c r="AJ6" s="298"/>
      <c r="AK6" s="299"/>
      <c r="AL6" s="300"/>
      <c r="AM6" s="298">
        <v>6</v>
      </c>
      <c r="AN6" s="299"/>
      <c r="AO6" s="300"/>
      <c r="AP6" s="295"/>
      <c r="AQ6" s="296"/>
      <c r="AR6" s="297"/>
      <c r="AS6" s="295"/>
      <c r="AT6" s="296"/>
      <c r="AU6" s="297"/>
      <c r="AV6" s="295"/>
      <c r="AW6" s="296"/>
      <c r="AX6" s="297"/>
      <c r="AY6" s="295"/>
      <c r="AZ6" s="296"/>
      <c r="BA6" s="297"/>
      <c r="BB6" s="295"/>
      <c r="BC6" s="296"/>
      <c r="BD6" s="297"/>
      <c r="BE6" s="295"/>
      <c r="BF6" s="296"/>
      <c r="BG6" s="297"/>
      <c r="BH6" s="295"/>
      <c r="BI6" s="296"/>
      <c r="BJ6" s="297"/>
      <c r="BK6" s="295"/>
      <c r="BL6" s="296"/>
      <c r="BM6" s="297"/>
      <c r="BN6" s="295"/>
      <c r="BO6" s="296"/>
      <c r="BP6" s="297"/>
      <c r="BQ6" s="295"/>
      <c r="BR6" s="296"/>
      <c r="BS6" s="297"/>
      <c r="BT6" s="295"/>
      <c r="BU6" s="296"/>
      <c r="BV6" s="297"/>
    </row>
    <row r="7" spans="1:80" ht="15.75" thickBot="1" x14ac:dyDescent="0.3">
      <c r="A7" s="1"/>
      <c r="B7" s="6" t="s">
        <v>5</v>
      </c>
      <c r="C7" s="305">
        <v>6</v>
      </c>
      <c r="D7" s="306"/>
      <c r="E7" s="307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6</v>
      </c>
      <c r="P7" s="306"/>
      <c r="Q7" s="307"/>
      <c r="R7" s="326"/>
      <c r="S7" s="327"/>
      <c r="T7" s="328"/>
      <c r="U7" s="305">
        <v>6</v>
      </c>
      <c r="V7" s="306"/>
      <c r="W7" s="307"/>
      <c r="X7" s="326"/>
      <c r="Y7" s="327"/>
      <c r="Z7" s="328"/>
      <c r="AA7" s="326"/>
      <c r="AB7" s="327"/>
      <c r="AC7" s="328"/>
      <c r="AD7" s="305">
        <v>4</v>
      </c>
      <c r="AE7" s="306"/>
      <c r="AF7" s="307"/>
      <c r="AG7" s="305">
        <v>1</v>
      </c>
      <c r="AH7" s="306"/>
      <c r="AI7" s="307"/>
      <c r="AJ7" s="305"/>
      <c r="AK7" s="306"/>
      <c r="AL7" s="307"/>
      <c r="AM7" s="305">
        <v>1</v>
      </c>
      <c r="AN7" s="306"/>
      <c r="AO7" s="307"/>
      <c r="AP7" s="301"/>
      <c r="AQ7" s="302"/>
      <c r="AR7" s="303"/>
      <c r="AS7" s="301"/>
      <c r="AT7" s="302"/>
      <c r="AU7" s="303"/>
      <c r="AV7" s="301"/>
      <c r="AW7" s="302"/>
      <c r="AX7" s="303"/>
      <c r="AY7" s="301"/>
      <c r="AZ7" s="302"/>
      <c r="BA7" s="303"/>
      <c r="BB7" s="301"/>
      <c r="BC7" s="302"/>
      <c r="BD7" s="303"/>
      <c r="BE7" s="301"/>
      <c r="BF7" s="302"/>
      <c r="BG7" s="303"/>
      <c r="BH7" s="301"/>
      <c r="BI7" s="302"/>
      <c r="BJ7" s="303"/>
      <c r="BK7" s="301"/>
      <c r="BL7" s="302"/>
      <c r="BM7" s="303"/>
      <c r="BN7" s="301"/>
      <c r="BO7" s="302"/>
      <c r="BP7" s="303"/>
      <c r="BQ7" s="301"/>
      <c r="BR7" s="302"/>
      <c r="BS7" s="303"/>
      <c r="BT7" s="301"/>
      <c r="BU7" s="302"/>
      <c r="BV7" s="303"/>
    </row>
    <row r="8" spans="1:80" ht="15.75" thickBot="1" x14ac:dyDescent="0.3">
      <c r="A8" s="1"/>
      <c r="B8" s="6" t="s">
        <v>0</v>
      </c>
      <c r="C8" s="298">
        <v>1.8</v>
      </c>
      <c r="D8" s="299"/>
      <c r="E8" s="300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5">
        <v>1.8</v>
      </c>
      <c r="P8" s="296"/>
      <c r="Q8" s="297"/>
      <c r="R8" s="323">
        <v>1.8</v>
      </c>
      <c r="S8" s="324"/>
      <c r="T8" s="325"/>
      <c r="U8" s="295">
        <v>1.8</v>
      </c>
      <c r="V8" s="296"/>
      <c r="W8" s="297"/>
      <c r="X8" s="323">
        <v>1.8</v>
      </c>
      <c r="Y8" s="324"/>
      <c r="Z8" s="325"/>
      <c r="AA8" s="323">
        <v>1.8</v>
      </c>
      <c r="AB8" s="324"/>
      <c r="AC8" s="325"/>
      <c r="AD8" s="298">
        <v>1.6</v>
      </c>
      <c r="AE8" s="299"/>
      <c r="AF8" s="300"/>
      <c r="AG8" s="295">
        <v>1.4</v>
      </c>
      <c r="AH8" s="296"/>
      <c r="AI8" s="297"/>
      <c r="AJ8" s="298">
        <v>1.4</v>
      </c>
      <c r="AK8" s="299"/>
      <c r="AL8" s="300"/>
      <c r="AM8" s="298">
        <v>1.2</v>
      </c>
      <c r="AN8" s="299"/>
      <c r="AO8" s="300"/>
      <c r="AP8" s="295">
        <v>1.4</v>
      </c>
      <c r="AQ8" s="296"/>
      <c r="AR8" s="297"/>
      <c r="AS8" s="295">
        <v>1.4</v>
      </c>
      <c r="AT8" s="296"/>
      <c r="AU8" s="297"/>
      <c r="AV8" s="295">
        <v>1.4</v>
      </c>
      <c r="AW8" s="296"/>
      <c r="AX8" s="297"/>
      <c r="AY8" s="295"/>
      <c r="AZ8" s="296"/>
      <c r="BA8" s="297"/>
      <c r="BB8" s="295"/>
      <c r="BC8" s="296"/>
      <c r="BD8" s="297"/>
      <c r="BE8" s="295"/>
      <c r="BF8" s="296"/>
      <c r="BG8" s="297"/>
      <c r="BH8" s="295"/>
      <c r="BI8" s="296"/>
      <c r="BJ8" s="297"/>
      <c r="BK8" s="295"/>
      <c r="BL8" s="296"/>
      <c r="BM8" s="297"/>
      <c r="BN8" s="295"/>
      <c r="BO8" s="296"/>
      <c r="BP8" s="297"/>
      <c r="BQ8" s="295"/>
      <c r="BR8" s="296"/>
      <c r="BS8" s="297"/>
      <c r="BT8" s="295"/>
      <c r="BU8" s="296"/>
      <c r="BV8" s="297"/>
    </row>
    <row r="9" spans="1:80" ht="30.9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72" t="s">
        <v>2</v>
      </c>
      <c r="AQ9" s="94" t="s">
        <v>3</v>
      </c>
      <c r="AR9" s="72" t="s">
        <v>6</v>
      </c>
      <c r="AS9" s="72" t="s">
        <v>2</v>
      </c>
      <c r="AT9" s="94" t="s">
        <v>3</v>
      </c>
      <c r="AU9" s="72" t="s">
        <v>6</v>
      </c>
      <c r="AV9" s="72" t="s">
        <v>2</v>
      </c>
      <c r="AW9" s="94" t="s">
        <v>3</v>
      </c>
      <c r="AX9" s="72" t="s">
        <v>6</v>
      </c>
      <c r="AY9" s="72" t="s">
        <v>2</v>
      </c>
      <c r="AZ9" s="94" t="s">
        <v>3</v>
      </c>
      <c r="BA9" s="72" t="s">
        <v>6</v>
      </c>
      <c r="BB9" s="72" t="s">
        <v>2</v>
      </c>
      <c r="BC9" s="94" t="s">
        <v>3</v>
      </c>
      <c r="BD9" s="72" t="s">
        <v>6</v>
      </c>
      <c r="BE9" s="72" t="s">
        <v>2</v>
      </c>
      <c r="BF9" s="94" t="s">
        <v>3</v>
      </c>
      <c r="BG9" s="72" t="s">
        <v>6</v>
      </c>
      <c r="BH9" s="72" t="s">
        <v>2</v>
      </c>
      <c r="BI9" s="94" t="s">
        <v>3</v>
      </c>
      <c r="BJ9" s="72" t="s">
        <v>6</v>
      </c>
      <c r="BK9" s="72" t="s">
        <v>2</v>
      </c>
      <c r="BL9" s="94" t="s">
        <v>3</v>
      </c>
      <c r="BM9" s="72" t="s">
        <v>6</v>
      </c>
      <c r="BN9" s="72" t="s">
        <v>2</v>
      </c>
      <c r="BO9" s="94" t="s">
        <v>3</v>
      </c>
      <c r="BP9" s="72" t="s">
        <v>6</v>
      </c>
      <c r="BQ9" s="72" t="s">
        <v>2</v>
      </c>
      <c r="BR9" s="94" t="s">
        <v>3</v>
      </c>
      <c r="BS9" s="72" t="s">
        <v>6</v>
      </c>
      <c r="BT9" s="72" t="s">
        <v>2</v>
      </c>
      <c r="BU9" s="94" t="s">
        <v>3</v>
      </c>
      <c r="BV9" s="72" t="s">
        <v>6</v>
      </c>
      <c r="BW9" s="143" t="s">
        <v>7</v>
      </c>
      <c r="BX9" s="351" t="s">
        <v>8</v>
      </c>
      <c r="BY9" s="351"/>
      <c r="BZ9" s="351"/>
      <c r="CA9" s="145" t="s">
        <v>9</v>
      </c>
    </row>
    <row r="10" spans="1:80" ht="15.75" thickBot="1" x14ac:dyDescent="0.3">
      <c r="A10" s="28">
        <v>1</v>
      </c>
      <c r="B10" s="214" t="s">
        <v>99</v>
      </c>
      <c r="C10" s="12">
        <v>59</v>
      </c>
      <c r="D10" s="140">
        <f t="shared" ref="D10:D20" ca="1" si="0">IF(C10&gt;0,(INDIRECT(ADDRESS(C10,$C$7,,,"ТаблицаСоответствия"))+E10)*$C$8,0)</f>
        <v>54</v>
      </c>
      <c r="E10" s="30"/>
      <c r="F10" s="12"/>
      <c r="G10" s="140">
        <f t="shared" ref="G10:G20" ca="1" si="1">IF(F10&gt;0,(INDIRECT(ADDRESS(F10,$F$7,,,"ТаблицаСоответствия"))+H10)*$F$8,0)</f>
        <v>0</v>
      </c>
      <c r="H10" s="30"/>
      <c r="I10" s="12"/>
      <c r="J10" s="140">
        <f t="shared" ref="J10:J20" ca="1" si="2">IF(I10&gt;0,(INDIRECT(ADDRESS(I10,$I$7,,,"ТаблицаСоответствия"))+K10)*$I$8,0)</f>
        <v>0</v>
      </c>
      <c r="K10" s="30"/>
      <c r="L10" s="12">
        <v>40</v>
      </c>
      <c r="M10" s="140">
        <f t="shared" ref="M10:M20" ca="1" si="3">IF(L10&gt;0,(INDIRECT(ADDRESS(L10,$L$7,,,"ТаблицаСоответствия"))+N10)*$L$8,0)</f>
        <v>126</v>
      </c>
      <c r="N10" s="30"/>
      <c r="O10" s="12"/>
      <c r="P10" s="140">
        <f t="shared" ref="P10:P20" ca="1" si="4">IF(O10&gt;0,(INDIRECT(ADDRESS(O10,$O$7,,,"ТаблицаСоответствия"))+Q10)*$O$8,0)</f>
        <v>0</v>
      </c>
      <c r="Q10" s="30"/>
      <c r="R10" s="12"/>
      <c r="S10" s="140">
        <f t="shared" ref="S10:S20" ca="1" si="5">IF(R10&gt;0,(INDIRECT(ADDRESS(R10,$R$7,,,"ТаблицаСоответствия"))+T10)*$R$8,0)</f>
        <v>0</v>
      </c>
      <c r="T10" s="30"/>
      <c r="U10" s="12">
        <v>50</v>
      </c>
      <c r="V10" s="140">
        <f t="shared" ref="V10:V20" ca="1" si="6">IF(U10&gt;0,(INDIRECT(ADDRESS(U10,$U$7,,,"ТаблицаСоответствия"))+W10)*$U$8,0)</f>
        <v>61.2</v>
      </c>
      <c r="W10" s="30"/>
      <c r="X10" s="12"/>
      <c r="Y10" s="140">
        <f t="shared" ref="Y10:Y20" ca="1" si="7">IF(X10&gt;0,(INDIRECT(ADDRESS(X10,$X$7,,,"ТаблицаСоответствия"))+Z10)*$X$8,0)</f>
        <v>0</v>
      </c>
      <c r="Z10" s="30"/>
      <c r="AA10" s="12"/>
      <c r="AB10" s="140">
        <f t="shared" ref="AB10:AB20" ca="1" si="8">IF(AA10&gt;0,(INDIRECT(ADDRESS(AA10,$AA$7,,,"ТаблицаСоответствия"))+AC10)*$AA$8,0)</f>
        <v>0</v>
      </c>
      <c r="AC10" s="30"/>
      <c r="AD10" s="12">
        <v>8</v>
      </c>
      <c r="AE10" s="140">
        <f t="shared" ref="AE10:AE20" ca="1" si="9">IF(AD10&gt;0,(INDIRECT(ADDRESS(AD10,$AD$7,,,"ТаблицаСоответствия"))+AF10)*$AD$8,0)</f>
        <v>86.4</v>
      </c>
      <c r="AF10" s="30"/>
      <c r="AG10" s="12"/>
      <c r="AH10" s="140">
        <f t="shared" ref="AH10:AH20" ca="1" si="10">IF(AG10&gt;0,(INDIRECT(ADDRESS(AG10,$AG$7,,,"ТаблицаСоответствия"))+AI10)*$AG$8,0)</f>
        <v>0</v>
      </c>
      <c r="AI10" s="30"/>
      <c r="AJ10" s="12"/>
      <c r="AK10" s="140">
        <f t="shared" ref="AK10:AK20" ca="1" si="11">IF(AJ10&gt;0,(INDIRECT(ADDRESS(AJ10,$AJ$7,,,"ТаблицаСоответствия"))+AL10)*$AJ$8,0)</f>
        <v>0</v>
      </c>
      <c r="AL10" s="30"/>
      <c r="AM10" s="12">
        <v>1</v>
      </c>
      <c r="AN10" s="140">
        <f t="shared" ref="AN10:AN20" ca="1" si="12">IF(AM10&gt;0,(INDIRECT(ADDRESS(AM10,$AM$7,,,"ТаблицаСоответствия"))+AO10)*$AM$8,0)</f>
        <v>14.399999999999999</v>
      </c>
      <c r="AO10" s="30"/>
      <c r="AP10" s="12"/>
      <c r="AQ10" s="9">
        <f t="shared" ref="AQ10:AQ20" ca="1" si="13">IF(AP10&gt;0,ROUND((INDIRECT(ADDRESS(AP10,$AP$7,,,"ТаблицаСоответствия"))+AR10)*$AP$8,0),)</f>
        <v>0</v>
      </c>
      <c r="AR10" s="9"/>
      <c r="AS10" s="12"/>
      <c r="AT10" s="9">
        <f t="shared" ref="AT10:AT20" ca="1" si="14">IF(AS10&gt;0,ROUND((INDIRECT(ADDRESS(AS10,$AS$7,,,"ТаблицаСоответствия"))+AU10)*$AS$8,0),)</f>
        <v>0</v>
      </c>
      <c r="AU10" s="9"/>
      <c r="AV10" s="12"/>
      <c r="AW10" s="9">
        <f t="shared" ref="AW10:AW20" ca="1" si="15">IF(AV10&gt;0,ROUND((INDIRECT(ADDRESS(AV10,$AV$7,,,"ТаблицаСоответствия"))+AX10)*$AV$8,0),)</f>
        <v>0</v>
      </c>
      <c r="AX10" s="9"/>
      <c r="AY10" s="12"/>
      <c r="AZ10" s="9">
        <f t="shared" ref="AZ10:AZ20" ca="1" si="16">IF(AY10&gt;0,ROUND((INDIRECT(ADDRESS(AY10,$AY$7,,,"ТаблицаСоответствия"))+BA10)*$AY$8,0),)</f>
        <v>0</v>
      </c>
      <c r="BA10" s="9"/>
      <c r="BB10" s="12"/>
      <c r="BC10" s="9">
        <f t="shared" ref="BC10:BC20" ca="1" si="17">IF(BB10&gt;0,ROUND((INDIRECT(ADDRESS(BB10,$BB$7,,,"ТаблицаСоответствия"))+BD10)*$BB$8,0),)</f>
        <v>0</v>
      </c>
      <c r="BD10" s="9"/>
      <c r="BE10" s="12"/>
      <c r="BF10" s="9">
        <f t="shared" ref="BF10:BF20" ca="1" si="18">IF(BE10&gt;0,ROUND((INDIRECT(ADDRESS(BE10,$BE$7,,,"ТаблицаСоответствия"))+BG10)*$BE$8,0),)</f>
        <v>0</v>
      </c>
      <c r="BG10" s="9"/>
      <c r="BH10" s="12"/>
      <c r="BI10" s="9">
        <f t="shared" ref="BI10:BI20" ca="1" si="19">IF(BH10&gt;0,ROUND((INDIRECT(ADDRESS(BH10,$BH$7,,,"ТаблицаСоответствия"))+BJ10)*$BH$8,0),)</f>
        <v>0</v>
      </c>
      <c r="BJ10" s="9"/>
      <c r="BK10" s="12"/>
      <c r="BL10" s="9">
        <f t="shared" ref="BL10:BL20" ca="1" si="20">IF(BK10&gt;0,ROUND((INDIRECT(ADDRESS(BK10,$BK$7,,,"ТаблицаСоответствия"))+BM10)*$BK$8,0),)</f>
        <v>0</v>
      </c>
      <c r="BM10" s="9"/>
      <c r="BN10" s="12"/>
      <c r="BO10" s="9">
        <f t="shared" ref="BO10:BO20" ca="1" si="21">IF(BN10&gt;0,ROUND((INDIRECT(ADDRESS(BN10,$BN$7,,,"ТаблицаСоответствия"))+BP10)*$BN$8,0),)</f>
        <v>0</v>
      </c>
      <c r="BP10" s="9"/>
      <c r="BQ10" s="12"/>
      <c r="BR10" s="9">
        <f t="shared" ref="BR10:BR20" ca="1" si="22">IF(BQ10&gt;0,ROUND((INDIRECT(ADDRESS(BQ10,$BQ$7,,,"ТаблицаСоответствия"))+BS10)*$BQ$8,0),)</f>
        <v>0</v>
      </c>
      <c r="BS10" s="9"/>
      <c r="BT10" s="12"/>
      <c r="BU10" s="9">
        <f t="shared" ref="BU10:BU20" ca="1" si="23">IF(BT10&gt;0,ROUND((INDIRECT(ADDRESS(BT10,$BT$7,,,"ТаблицаСоответствия"))+BV10)*$BT$8,0),)</f>
        <v>0</v>
      </c>
      <c r="BV10" s="9"/>
      <c r="BW10" s="141">
        <f t="shared" ref="BW10:BW20" ca="1" si="24">SUM(BU10,BO10,BR10,BL10,AT10,BI10,BF10,AZ10,AW10,BC10,P10,AQ10,AN10,D10,G10,J10,M10,AK10,S10,V10,Y10,AB10,AE10,AH10)</f>
        <v>342</v>
      </c>
      <c r="BX10" s="357" t="str">
        <f>B10</f>
        <v>Сулейменов Рустам - Лупинос Миланья</v>
      </c>
      <c r="BY10" s="357"/>
      <c r="BZ10" s="357"/>
      <c r="CA10" s="99">
        <f ca="1">IF(BW10&gt;0,RANK(BW10,$BW$10:$BW$22),0)</f>
        <v>1</v>
      </c>
    </row>
    <row r="11" spans="1:80" ht="15.75" thickBot="1" x14ac:dyDescent="0.3">
      <c r="A11" s="28">
        <v>2</v>
      </c>
      <c r="B11" s="258" t="s">
        <v>36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>
        <v>31</v>
      </c>
      <c r="M11" s="140">
        <f t="shared" ca="1" si="3"/>
        <v>140.4</v>
      </c>
      <c r="N11" s="30"/>
      <c r="O11" s="12">
        <v>29</v>
      </c>
      <c r="P11" s="140">
        <f t="shared" ca="1" si="4"/>
        <v>97.2</v>
      </c>
      <c r="Q11" s="30"/>
      <c r="R11" s="12"/>
      <c r="S11" s="140">
        <f t="shared" ca="1" si="5"/>
        <v>0</v>
      </c>
      <c r="T11" s="30"/>
      <c r="U11" s="12">
        <v>58</v>
      </c>
      <c r="V11" s="140">
        <f t="shared" ca="1" si="6"/>
        <v>54</v>
      </c>
      <c r="W11" s="30"/>
      <c r="X11" s="12"/>
      <c r="Y11" s="140">
        <f t="shared" ca="1" si="7"/>
        <v>0</v>
      </c>
      <c r="Z11" s="30"/>
      <c r="AA11" s="12"/>
      <c r="AB11" s="140">
        <f t="shared" ca="1" si="8"/>
        <v>0</v>
      </c>
      <c r="AC11" s="30"/>
      <c r="AD11" s="12"/>
      <c r="AE11" s="140">
        <f t="shared" ca="1" si="9"/>
        <v>0</v>
      </c>
      <c r="AF11" s="30"/>
      <c r="AG11" s="12">
        <v>1</v>
      </c>
      <c r="AH11" s="140">
        <f t="shared" ca="1" si="10"/>
        <v>16.799999999999997</v>
      </c>
      <c r="AI11" s="30"/>
      <c r="AJ11" s="12"/>
      <c r="AK11" s="140">
        <f t="shared" ca="1" si="11"/>
        <v>0</v>
      </c>
      <c r="AL11" s="30"/>
      <c r="AM11" s="12"/>
      <c r="AN11" s="140">
        <f t="shared" ca="1" si="12"/>
        <v>0</v>
      </c>
      <c r="AO11" s="30"/>
      <c r="AP11" s="12"/>
      <c r="AQ11" s="30">
        <f t="shared" ca="1" si="13"/>
        <v>0</v>
      </c>
      <c r="AR11" s="30"/>
      <c r="AS11" s="12"/>
      <c r="AT11" s="30">
        <f t="shared" ca="1" si="14"/>
        <v>0</v>
      </c>
      <c r="AU11" s="30"/>
      <c r="AV11" s="12"/>
      <c r="AW11" s="9">
        <f t="shared" ca="1" si="15"/>
        <v>0</v>
      </c>
      <c r="AX11" s="30"/>
      <c r="AY11" s="12"/>
      <c r="AZ11" s="9">
        <f t="shared" ca="1" si="16"/>
        <v>0</v>
      </c>
      <c r="BA11" s="30"/>
      <c r="BB11" s="12"/>
      <c r="BC11" s="30">
        <f t="shared" ca="1" si="17"/>
        <v>0</v>
      </c>
      <c r="BD11" s="30"/>
      <c r="BE11" s="12"/>
      <c r="BF11" s="9">
        <f t="shared" ca="1" si="18"/>
        <v>0</v>
      </c>
      <c r="BG11" s="30"/>
      <c r="BH11" s="12"/>
      <c r="BI11" s="9">
        <f t="shared" ca="1" si="19"/>
        <v>0</v>
      </c>
      <c r="BJ11" s="30"/>
      <c r="BK11" s="12"/>
      <c r="BL11" s="30">
        <f t="shared" ca="1" si="20"/>
        <v>0</v>
      </c>
      <c r="BM11" s="30"/>
      <c r="BN11" s="12"/>
      <c r="BO11" s="30">
        <f t="shared" ca="1" si="21"/>
        <v>0</v>
      </c>
      <c r="BP11" s="30"/>
      <c r="BQ11" s="12"/>
      <c r="BR11" s="9">
        <f t="shared" ca="1" si="22"/>
        <v>0</v>
      </c>
      <c r="BS11" s="30"/>
      <c r="BT11" s="12"/>
      <c r="BU11" s="30">
        <f t="shared" ca="1" si="23"/>
        <v>0</v>
      </c>
      <c r="BV11" s="30"/>
      <c r="BW11" s="199">
        <f t="shared" ca="1" si="24"/>
        <v>308.40000000000003</v>
      </c>
      <c r="BX11" s="340" t="str">
        <f>B11</f>
        <v>Елфимов Кирилл - Вульф Ирина</v>
      </c>
      <c r="BY11" s="340"/>
      <c r="BZ11" s="340"/>
      <c r="CA11" s="99">
        <f t="shared" ref="CA11:CA19" ca="1" si="25">IF(BW11&gt;0,RANK(BW11,$BW$10:$BW$22),0)</f>
        <v>2</v>
      </c>
      <c r="CB11" s="32"/>
    </row>
    <row r="12" spans="1:80" s="32" customFormat="1" ht="15.75" thickBot="1" x14ac:dyDescent="0.3">
      <c r="A12" s="28">
        <v>3</v>
      </c>
      <c r="B12" s="41" t="s">
        <v>28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>
        <v>70</v>
      </c>
      <c r="M12" s="140">
        <f t="shared" ca="1" si="3"/>
        <v>90</v>
      </c>
      <c r="N12" s="30"/>
      <c r="O12" s="12">
        <v>63</v>
      </c>
      <c r="P12" s="140">
        <f t="shared" ca="1" si="4"/>
        <v>54</v>
      </c>
      <c r="Q12" s="30"/>
      <c r="R12" s="12"/>
      <c r="S12" s="140">
        <f t="shared" ca="1" si="5"/>
        <v>0</v>
      </c>
      <c r="T12" s="30"/>
      <c r="U12" s="12">
        <v>69</v>
      </c>
      <c r="V12" s="140">
        <f t="shared" ca="1" si="6"/>
        <v>46.800000000000004</v>
      </c>
      <c r="W12" s="30"/>
      <c r="X12" s="12"/>
      <c r="Y12" s="140">
        <f t="shared" ca="1" si="7"/>
        <v>0</v>
      </c>
      <c r="Z12" s="30"/>
      <c r="AA12" s="12"/>
      <c r="AB12" s="140">
        <f t="shared" ca="1" si="8"/>
        <v>0</v>
      </c>
      <c r="AC12" s="30"/>
      <c r="AD12" s="12">
        <v>19</v>
      </c>
      <c r="AE12" s="140">
        <f t="shared" ca="1" si="9"/>
        <v>35.200000000000003</v>
      </c>
      <c r="AF12" s="30"/>
      <c r="AG12" s="12"/>
      <c r="AH12" s="140">
        <f t="shared" ca="1" si="10"/>
        <v>0</v>
      </c>
      <c r="AI12" s="30"/>
      <c r="AJ12" s="12"/>
      <c r="AK12" s="140">
        <f t="shared" ca="1" si="11"/>
        <v>0</v>
      </c>
      <c r="AL12" s="30"/>
      <c r="AM12" s="12">
        <v>2</v>
      </c>
      <c r="AN12" s="140">
        <f t="shared" ca="1" si="12"/>
        <v>12</v>
      </c>
      <c r="AO12" s="30"/>
      <c r="AP12" s="12"/>
      <c r="AQ12" s="30">
        <f t="shared" ca="1" si="13"/>
        <v>0</v>
      </c>
      <c r="AR12" s="30"/>
      <c r="AS12" s="155"/>
      <c r="AT12" s="154">
        <f t="shared" ca="1" si="14"/>
        <v>0</v>
      </c>
      <c r="AU12" s="154"/>
      <c r="AV12" s="155"/>
      <c r="AW12" s="154">
        <f t="shared" ca="1" si="15"/>
        <v>0</v>
      </c>
      <c r="AX12" s="154"/>
      <c r="AY12" s="155"/>
      <c r="AZ12" s="154">
        <f t="shared" ca="1" si="16"/>
        <v>0</v>
      </c>
      <c r="BA12" s="154"/>
      <c r="BB12" s="155"/>
      <c r="BC12" s="154">
        <f t="shared" ca="1" si="17"/>
        <v>0</v>
      </c>
      <c r="BD12" s="154"/>
      <c r="BE12" s="155"/>
      <c r="BF12" s="154">
        <f t="shared" ca="1" si="18"/>
        <v>0</v>
      </c>
      <c r="BG12" s="154"/>
      <c r="BH12" s="155"/>
      <c r="BI12" s="154">
        <f t="shared" ca="1" si="19"/>
        <v>0</v>
      </c>
      <c r="BJ12" s="154"/>
      <c r="BK12" s="155"/>
      <c r="BL12" s="154">
        <f t="shared" ca="1" si="20"/>
        <v>0</v>
      </c>
      <c r="BM12" s="154"/>
      <c r="BN12" s="155"/>
      <c r="BO12" s="154">
        <f t="shared" ca="1" si="21"/>
        <v>0</v>
      </c>
      <c r="BP12" s="154"/>
      <c r="BQ12" s="155"/>
      <c r="BR12" s="154">
        <f t="shared" ca="1" si="22"/>
        <v>0</v>
      </c>
      <c r="BS12" s="154"/>
      <c r="BT12" s="155"/>
      <c r="BU12" s="154">
        <f t="shared" ca="1" si="23"/>
        <v>0</v>
      </c>
      <c r="BV12" s="154"/>
      <c r="BW12" s="199">
        <f t="shared" ca="1" si="24"/>
        <v>238</v>
      </c>
      <c r="BX12" s="340" t="str">
        <f>B12</f>
        <v>Алещенко Матвей - Беляева Василиса</v>
      </c>
      <c r="BY12" s="340"/>
      <c r="BZ12" s="340"/>
      <c r="CA12" s="99">
        <f t="shared" ca="1" si="25"/>
        <v>3</v>
      </c>
    </row>
    <row r="13" spans="1:80" s="32" customFormat="1" ht="15.75" thickBot="1" x14ac:dyDescent="0.3">
      <c r="A13" s="28">
        <v>4</v>
      </c>
      <c r="B13" s="29" t="s">
        <v>38</v>
      </c>
      <c r="C13" s="12"/>
      <c r="D13" s="140">
        <f t="shared" ca="1" si="0"/>
        <v>0</v>
      </c>
      <c r="E13" s="30"/>
      <c r="F13" s="12"/>
      <c r="G13" s="140">
        <f t="shared" ca="1" si="1"/>
        <v>0</v>
      </c>
      <c r="H13" s="30"/>
      <c r="I13" s="12">
        <v>46</v>
      </c>
      <c r="J13" s="140">
        <f t="shared" ca="1" si="2"/>
        <v>68.400000000000006</v>
      </c>
      <c r="K13" s="30"/>
      <c r="L13" s="12">
        <v>85</v>
      </c>
      <c r="M13" s="140">
        <f t="shared" ca="1" si="3"/>
        <v>75.600000000000009</v>
      </c>
      <c r="N13" s="30"/>
      <c r="O13" s="12"/>
      <c r="P13" s="140">
        <f t="shared" ca="1" si="4"/>
        <v>0</v>
      </c>
      <c r="Q13" s="30"/>
      <c r="R13" s="12"/>
      <c r="S13" s="140">
        <f t="shared" ca="1" si="5"/>
        <v>0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/>
      <c r="AB13" s="140">
        <f t="shared" ca="1" si="8"/>
        <v>0</v>
      </c>
      <c r="AC13" s="30"/>
      <c r="AD13" s="12">
        <v>16</v>
      </c>
      <c r="AE13" s="140">
        <f t="shared" ca="1" si="9"/>
        <v>48</v>
      </c>
      <c r="AF13" s="30"/>
      <c r="AG13" s="12">
        <v>4</v>
      </c>
      <c r="AH13" s="140">
        <f t="shared" ca="1" si="10"/>
        <v>8.3999999999999986</v>
      </c>
      <c r="AI13" s="30"/>
      <c r="AJ13" s="12"/>
      <c r="AK13" s="140">
        <f t="shared" ca="1" si="11"/>
        <v>0</v>
      </c>
      <c r="AL13" s="30"/>
      <c r="AM13" s="12"/>
      <c r="AN13" s="140">
        <f t="shared" ca="1" si="12"/>
        <v>0</v>
      </c>
      <c r="AO13" s="30"/>
      <c r="AP13" s="12"/>
      <c r="AQ13" s="9">
        <f t="shared" ca="1" si="13"/>
        <v>0</v>
      </c>
      <c r="AR13" s="9"/>
      <c r="AS13" s="12"/>
      <c r="AT13" s="9">
        <f t="shared" ca="1" si="14"/>
        <v>0</v>
      </c>
      <c r="AU13" s="9"/>
      <c r="AV13" s="12"/>
      <c r="AW13" s="9">
        <f t="shared" ca="1" si="15"/>
        <v>0</v>
      </c>
      <c r="AX13" s="9"/>
      <c r="AY13" s="12"/>
      <c r="AZ13" s="9">
        <f t="shared" ca="1" si="16"/>
        <v>0</v>
      </c>
      <c r="BA13" s="9"/>
      <c r="BB13" s="12"/>
      <c r="BC13" s="9">
        <f t="shared" ca="1" si="17"/>
        <v>0</v>
      </c>
      <c r="BD13" s="9"/>
      <c r="BE13" s="12"/>
      <c r="BF13" s="9">
        <f t="shared" ca="1" si="18"/>
        <v>0</v>
      </c>
      <c r="BG13" s="9"/>
      <c r="BH13" s="12"/>
      <c r="BI13" s="9">
        <f t="shared" ca="1" si="19"/>
        <v>0</v>
      </c>
      <c r="BJ13" s="9"/>
      <c r="BK13" s="12"/>
      <c r="BL13" s="9">
        <f t="shared" ca="1" si="20"/>
        <v>0</v>
      </c>
      <c r="BM13" s="9"/>
      <c r="BN13" s="12"/>
      <c r="BO13" s="9">
        <f t="shared" ca="1" si="21"/>
        <v>0</v>
      </c>
      <c r="BP13" s="9"/>
      <c r="BQ13" s="12"/>
      <c r="BR13" s="9">
        <f t="shared" ca="1" si="22"/>
        <v>0</v>
      </c>
      <c r="BS13" s="9"/>
      <c r="BT13" s="12"/>
      <c r="BU13" s="9">
        <f t="shared" ca="1" si="23"/>
        <v>0</v>
      </c>
      <c r="BV13" s="9"/>
      <c r="BW13" s="199">
        <f t="shared" ca="1" si="24"/>
        <v>200.4</v>
      </c>
      <c r="BX13" s="340" t="str">
        <f>B13</f>
        <v>Мотовилов Савелий - Гуменюк Нелли</v>
      </c>
      <c r="BY13" s="340"/>
      <c r="BZ13" s="340"/>
      <c r="CA13" s="99">
        <f t="shared" ca="1" si="25"/>
        <v>4</v>
      </c>
    </row>
    <row r="14" spans="1:80" s="32" customFormat="1" ht="15.75" thickBot="1" x14ac:dyDescent="0.3">
      <c r="A14" s="28">
        <v>5</v>
      </c>
      <c r="B14" s="259" t="s">
        <v>13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>
        <v>61</v>
      </c>
      <c r="P14" s="140">
        <f t="shared" ca="1" si="4"/>
        <v>54</v>
      </c>
      <c r="Q14" s="30"/>
      <c r="R14" s="12"/>
      <c r="S14" s="140">
        <f t="shared" ca="1" si="5"/>
        <v>0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/>
      <c r="AB14" s="140">
        <f t="shared" ca="1" si="8"/>
        <v>0</v>
      </c>
      <c r="AC14" s="30"/>
      <c r="AD14" s="12">
        <v>22</v>
      </c>
      <c r="AE14" s="140">
        <f t="shared" ca="1" si="9"/>
        <v>28.8</v>
      </c>
      <c r="AF14" s="30"/>
      <c r="AG14" s="12">
        <v>2</v>
      </c>
      <c r="AH14" s="140">
        <f t="shared" ca="1" si="10"/>
        <v>14</v>
      </c>
      <c r="AI14" s="30"/>
      <c r="AJ14" s="12"/>
      <c r="AK14" s="140">
        <f t="shared" ca="1" si="11"/>
        <v>0</v>
      </c>
      <c r="AL14" s="30"/>
      <c r="AM14" s="12">
        <v>3</v>
      </c>
      <c r="AN14" s="140">
        <f t="shared" ca="1" si="12"/>
        <v>9.6</v>
      </c>
      <c r="AO14" s="30"/>
      <c r="AP14" s="12"/>
      <c r="AQ14" s="9">
        <f t="shared" ca="1" si="13"/>
        <v>0</v>
      </c>
      <c r="AR14" s="9"/>
      <c r="AS14" s="12"/>
      <c r="AT14" s="9">
        <f t="shared" ca="1" si="14"/>
        <v>0</v>
      </c>
      <c r="AU14" s="9"/>
      <c r="AV14" s="12"/>
      <c r="AW14" s="9">
        <f t="shared" ca="1" si="15"/>
        <v>0</v>
      </c>
      <c r="AX14" s="9"/>
      <c r="AY14" s="12"/>
      <c r="AZ14" s="9">
        <f t="shared" ca="1" si="16"/>
        <v>0</v>
      </c>
      <c r="BA14" s="9"/>
      <c r="BB14" s="12"/>
      <c r="BC14" s="9">
        <f t="shared" ca="1" si="17"/>
        <v>0</v>
      </c>
      <c r="BD14" s="9"/>
      <c r="BE14" s="12"/>
      <c r="BF14" s="9">
        <f t="shared" ca="1" si="18"/>
        <v>0</v>
      </c>
      <c r="BG14" s="9"/>
      <c r="BH14" s="12"/>
      <c r="BI14" s="9">
        <f t="shared" ca="1" si="19"/>
        <v>0</v>
      </c>
      <c r="BJ14" s="9"/>
      <c r="BK14" s="12"/>
      <c r="BL14" s="9">
        <f t="shared" ca="1" si="20"/>
        <v>0</v>
      </c>
      <c r="BM14" s="9"/>
      <c r="BN14" s="12"/>
      <c r="BO14" s="9">
        <f t="shared" ca="1" si="21"/>
        <v>0</v>
      </c>
      <c r="BP14" s="9"/>
      <c r="BQ14" s="12"/>
      <c r="BR14" s="9">
        <f t="shared" ca="1" si="22"/>
        <v>0</v>
      </c>
      <c r="BS14" s="9"/>
      <c r="BT14" s="12"/>
      <c r="BU14" s="9">
        <f t="shared" ca="1" si="23"/>
        <v>0</v>
      </c>
      <c r="BV14" s="9"/>
      <c r="BW14" s="199">
        <f t="shared" ca="1" si="24"/>
        <v>106.4</v>
      </c>
      <c r="BX14" s="340" t="str">
        <f>B14</f>
        <v>Зеленовский Иван - Долгова Полина</v>
      </c>
      <c r="BY14" s="340"/>
      <c r="BZ14" s="340"/>
      <c r="CA14" s="99">
        <f t="shared" ca="1" si="25"/>
        <v>5</v>
      </c>
    </row>
    <row r="15" spans="1:80" s="32" customFormat="1" ht="15.75" thickBot="1" x14ac:dyDescent="0.3">
      <c r="A15" s="28">
        <v>6</v>
      </c>
      <c r="B15" s="29" t="s">
        <v>29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>
        <v>200</v>
      </c>
      <c r="M15" s="140">
        <f t="shared" ca="1" si="3"/>
        <v>18</v>
      </c>
      <c r="N15" s="30"/>
      <c r="O15" s="12">
        <v>88</v>
      </c>
      <c r="P15" s="140">
        <f t="shared" ca="1" si="4"/>
        <v>32.4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/>
      <c r="Y15" s="140">
        <f t="shared" ca="1" si="7"/>
        <v>0</v>
      </c>
      <c r="Z15" s="30"/>
      <c r="AA15" s="12"/>
      <c r="AB15" s="140">
        <f t="shared" ca="1" si="8"/>
        <v>0</v>
      </c>
      <c r="AC15" s="30"/>
      <c r="AD15" s="12">
        <v>36</v>
      </c>
      <c r="AE15" s="140">
        <f t="shared" ca="1" si="9"/>
        <v>12.8</v>
      </c>
      <c r="AF15" s="30"/>
      <c r="AG15" s="12">
        <v>3</v>
      </c>
      <c r="AH15" s="140">
        <f t="shared" ca="1" si="10"/>
        <v>11.2</v>
      </c>
      <c r="AI15" s="30"/>
      <c r="AJ15" s="12"/>
      <c r="AK15" s="140">
        <f t="shared" ca="1" si="11"/>
        <v>0</v>
      </c>
      <c r="AL15" s="30"/>
      <c r="AM15" s="12">
        <v>5</v>
      </c>
      <c r="AN15" s="140">
        <f t="shared" ca="1" si="12"/>
        <v>4.8</v>
      </c>
      <c r="AO15" s="30"/>
      <c r="AP15" s="12"/>
      <c r="AQ15" s="9">
        <f t="shared" ca="1" si="13"/>
        <v>0</v>
      </c>
      <c r="AR15" s="9"/>
      <c r="AS15" s="12"/>
      <c r="AT15" s="9">
        <f t="shared" ca="1" si="14"/>
        <v>0</v>
      </c>
      <c r="AU15" s="9"/>
      <c r="AV15" s="12"/>
      <c r="AW15" s="9">
        <f t="shared" ca="1" si="15"/>
        <v>0</v>
      </c>
      <c r="AX15" s="9"/>
      <c r="AY15" s="12"/>
      <c r="AZ15" s="9">
        <f t="shared" ca="1" si="16"/>
        <v>0</v>
      </c>
      <c r="BA15" s="9"/>
      <c r="BB15" s="12"/>
      <c r="BC15" s="9">
        <f t="shared" ca="1" si="17"/>
        <v>0</v>
      </c>
      <c r="BD15" s="9"/>
      <c r="BE15" s="12"/>
      <c r="BF15" s="9">
        <f t="shared" ca="1" si="18"/>
        <v>0</v>
      </c>
      <c r="BG15" s="9"/>
      <c r="BH15" s="12"/>
      <c r="BI15" s="9">
        <f t="shared" ca="1" si="19"/>
        <v>0</v>
      </c>
      <c r="BJ15" s="9"/>
      <c r="BK15" s="12"/>
      <c r="BL15" s="9">
        <f t="shared" ca="1" si="20"/>
        <v>0</v>
      </c>
      <c r="BM15" s="9"/>
      <c r="BN15" s="12"/>
      <c r="BO15" s="9">
        <f t="shared" ca="1" si="21"/>
        <v>0</v>
      </c>
      <c r="BP15" s="9"/>
      <c r="BQ15" s="12"/>
      <c r="BR15" s="9">
        <f t="shared" ca="1" si="22"/>
        <v>0</v>
      </c>
      <c r="BS15" s="9"/>
      <c r="BT15" s="12"/>
      <c r="BU15" s="9">
        <f t="shared" ca="1" si="23"/>
        <v>0</v>
      </c>
      <c r="BV15" s="9"/>
      <c r="BW15" s="199">
        <f t="shared" ca="1" si="24"/>
        <v>79.2</v>
      </c>
      <c r="BX15" s="133" t="str">
        <f t="shared" ref="BX15:BX19" si="26">B15</f>
        <v>Пирогов Михаил - Казакова София</v>
      </c>
      <c r="BY15" s="133"/>
      <c r="BZ15" s="133"/>
      <c r="CA15" s="99">
        <f t="shared" ca="1" si="25"/>
        <v>6</v>
      </c>
      <c r="CB15"/>
    </row>
    <row r="16" spans="1:80" ht="15.75" thickBot="1" x14ac:dyDescent="0.3">
      <c r="A16" s="28">
        <v>7</v>
      </c>
      <c r="B16" s="16" t="s">
        <v>73</v>
      </c>
      <c r="C16" s="12"/>
      <c r="D16" s="140">
        <f t="shared" ca="1" si="0"/>
        <v>0</v>
      </c>
      <c r="E16" s="30"/>
      <c r="F16" s="12"/>
      <c r="G16" s="140">
        <f t="shared" ca="1" si="1"/>
        <v>0</v>
      </c>
      <c r="H16" s="30"/>
      <c r="I16" s="12"/>
      <c r="J16" s="140">
        <f t="shared" ca="1" si="2"/>
        <v>0</v>
      </c>
      <c r="K16" s="30"/>
      <c r="L16" s="12">
        <v>134</v>
      </c>
      <c r="M16" s="140">
        <f t="shared" ca="1" si="3"/>
        <v>46.800000000000004</v>
      </c>
      <c r="N16" s="30"/>
      <c r="O16" s="12"/>
      <c r="P16" s="140">
        <f t="shared" ca="1" si="4"/>
        <v>0</v>
      </c>
      <c r="Q16" s="30"/>
      <c r="R16" s="12"/>
      <c r="S16" s="140">
        <f t="shared" ca="1" si="5"/>
        <v>0</v>
      </c>
      <c r="T16" s="30"/>
      <c r="U16" s="12"/>
      <c r="V16" s="140">
        <f t="shared" ca="1" si="6"/>
        <v>0</v>
      </c>
      <c r="W16" s="30"/>
      <c r="X16" s="12"/>
      <c r="Y16" s="140">
        <f t="shared" ca="1" si="7"/>
        <v>0</v>
      </c>
      <c r="Z16" s="30"/>
      <c r="AA16" s="12"/>
      <c r="AB16" s="140">
        <f t="shared" ca="1" si="8"/>
        <v>0</v>
      </c>
      <c r="AC16" s="30"/>
      <c r="AD16" s="12"/>
      <c r="AE16" s="140">
        <f t="shared" ca="1" si="9"/>
        <v>0</v>
      </c>
      <c r="AF16" s="30"/>
      <c r="AG16" s="12">
        <v>6</v>
      </c>
      <c r="AH16" s="140">
        <f t="shared" ca="1" si="10"/>
        <v>2.8</v>
      </c>
      <c r="AI16" s="30"/>
      <c r="AJ16" s="12"/>
      <c r="AK16" s="140">
        <f t="shared" ca="1" si="11"/>
        <v>0</v>
      </c>
      <c r="AL16" s="30"/>
      <c r="AM16" s="12">
        <v>4</v>
      </c>
      <c r="AN16" s="140">
        <f t="shared" ca="1" si="12"/>
        <v>7.1999999999999993</v>
      </c>
      <c r="AO16" s="30"/>
      <c r="AP16" s="12"/>
      <c r="AQ16" s="30">
        <f t="shared" ca="1" si="13"/>
        <v>0</v>
      </c>
      <c r="AR16" s="30"/>
      <c r="AS16" s="12"/>
      <c r="AT16" s="30">
        <f t="shared" ca="1" si="14"/>
        <v>0</v>
      </c>
      <c r="AU16" s="30"/>
      <c r="AV16" s="12"/>
      <c r="AW16" s="9">
        <f t="shared" ca="1" si="15"/>
        <v>0</v>
      </c>
      <c r="AX16" s="30"/>
      <c r="AY16" s="12"/>
      <c r="AZ16" s="9">
        <f t="shared" ca="1" si="16"/>
        <v>0</v>
      </c>
      <c r="BA16" s="30"/>
      <c r="BB16" s="12"/>
      <c r="BC16" s="30">
        <f t="shared" ca="1" si="17"/>
        <v>0</v>
      </c>
      <c r="BD16" s="30"/>
      <c r="BE16" s="12"/>
      <c r="BF16" s="9">
        <f t="shared" ca="1" si="18"/>
        <v>0</v>
      </c>
      <c r="BG16" s="30"/>
      <c r="BH16" s="12"/>
      <c r="BI16" s="9">
        <f t="shared" ca="1" si="19"/>
        <v>0</v>
      </c>
      <c r="BJ16" s="30"/>
      <c r="BK16" s="12"/>
      <c r="BL16" s="30">
        <f t="shared" ca="1" si="20"/>
        <v>0</v>
      </c>
      <c r="BM16" s="30"/>
      <c r="BN16" s="12"/>
      <c r="BO16" s="30">
        <f t="shared" ca="1" si="21"/>
        <v>0</v>
      </c>
      <c r="BP16" s="30"/>
      <c r="BQ16" s="12"/>
      <c r="BR16" s="9">
        <f t="shared" ca="1" si="22"/>
        <v>0</v>
      </c>
      <c r="BS16" s="30"/>
      <c r="BT16" s="12"/>
      <c r="BU16" s="30">
        <f t="shared" ca="1" si="23"/>
        <v>0</v>
      </c>
      <c r="BV16" s="30"/>
      <c r="BW16" s="199">
        <f t="shared" ca="1" si="24"/>
        <v>56.8</v>
      </c>
      <c r="BX16" s="340" t="str">
        <f t="shared" si="26"/>
        <v xml:space="preserve">Ильюшенко Иван - Головачева Вера </v>
      </c>
      <c r="BY16" s="340"/>
      <c r="BZ16" s="340"/>
      <c r="CA16" s="99">
        <f t="shared" ca="1" si="25"/>
        <v>7</v>
      </c>
    </row>
    <row r="17" spans="1:79" ht="15.75" thickBot="1" x14ac:dyDescent="0.3">
      <c r="A17" s="28">
        <v>8</v>
      </c>
      <c r="B17" s="201" t="s">
        <v>72</v>
      </c>
      <c r="C17" s="12"/>
      <c r="D17" s="140">
        <f t="shared" ca="1" si="0"/>
        <v>0</v>
      </c>
      <c r="E17" s="30"/>
      <c r="F17" s="12"/>
      <c r="G17" s="140">
        <f t="shared" ca="1" si="1"/>
        <v>0</v>
      </c>
      <c r="H17" s="30"/>
      <c r="I17" s="12"/>
      <c r="J17" s="140">
        <f t="shared" ca="1" si="2"/>
        <v>0</v>
      </c>
      <c r="K17" s="30"/>
      <c r="L17" s="12"/>
      <c r="M17" s="140">
        <f t="shared" ca="1" si="3"/>
        <v>0</v>
      </c>
      <c r="N17" s="30"/>
      <c r="O17" s="12">
        <v>82</v>
      </c>
      <c r="P17" s="140">
        <f t="shared" ca="1" si="4"/>
        <v>32.4</v>
      </c>
      <c r="Q17" s="30"/>
      <c r="R17" s="12"/>
      <c r="S17" s="140">
        <f t="shared" ca="1" si="5"/>
        <v>0</v>
      </c>
      <c r="T17" s="30"/>
      <c r="U17" s="12"/>
      <c r="V17" s="140">
        <f t="shared" ca="1" si="6"/>
        <v>0</v>
      </c>
      <c r="W17" s="30"/>
      <c r="X17" s="12"/>
      <c r="Y17" s="140">
        <f t="shared" ca="1" si="7"/>
        <v>0</v>
      </c>
      <c r="Z17" s="30"/>
      <c r="AA17" s="12"/>
      <c r="AB17" s="140">
        <f t="shared" ca="1" si="8"/>
        <v>0</v>
      </c>
      <c r="AC17" s="30"/>
      <c r="AD17" s="12">
        <v>31</v>
      </c>
      <c r="AE17" s="140">
        <f t="shared" ca="1" si="9"/>
        <v>16</v>
      </c>
      <c r="AF17" s="30"/>
      <c r="AG17" s="12">
        <v>5</v>
      </c>
      <c r="AH17" s="140">
        <f t="shared" ca="1" si="10"/>
        <v>5.6</v>
      </c>
      <c r="AI17" s="30"/>
      <c r="AJ17" s="12"/>
      <c r="AK17" s="140">
        <f t="shared" ca="1" si="11"/>
        <v>0</v>
      </c>
      <c r="AL17" s="30"/>
      <c r="AM17" s="12"/>
      <c r="AN17" s="140">
        <f t="shared" ca="1" si="12"/>
        <v>0</v>
      </c>
      <c r="AO17" s="30"/>
      <c r="AP17" s="12"/>
      <c r="AQ17" s="9">
        <f t="shared" ca="1" si="13"/>
        <v>0</v>
      </c>
      <c r="AR17" s="9"/>
      <c r="AS17" s="12"/>
      <c r="AT17" s="9">
        <f t="shared" ca="1" si="14"/>
        <v>0</v>
      </c>
      <c r="AU17" s="9"/>
      <c r="AV17" s="12"/>
      <c r="AW17" s="9">
        <f t="shared" ca="1" si="15"/>
        <v>0</v>
      </c>
      <c r="AX17" s="9"/>
      <c r="AY17" s="12"/>
      <c r="AZ17" s="9">
        <f t="shared" ca="1" si="16"/>
        <v>0</v>
      </c>
      <c r="BA17" s="9"/>
      <c r="BB17" s="12"/>
      <c r="BC17" s="9">
        <f t="shared" ca="1" si="17"/>
        <v>0</v>
      </c>
      <c r="BD17" s="9"/>
      <c r="BE17" s="12"/>
      <c r="BF17" s="9">
        <f t="shared" ca="1" si="18"/>
        <v>0</v>
      </c>
      <c r="BG17" s="9"/>
      <c r="BH17" s="12"/>
      <c r="BI17" s="9">
        <f t="shared" ca="1" si="19"/>
        <v>0</v>
      </c>
      <c r="BJ17" s="9"/>
      <c r="BK17" s="12"/>
      <c r="BL17" s="9">
        <f t="shared" ca="1" si="20"/>
        <v>0</v>
      </c>
      <c r="BM17" s="9"/>
      <c r="BN17" s="12"/>
      <c r="BO17" s="9">
        <f t="shared" ca="1" si="21"/>
        <v>0</v>
      </c>
      <c r="BP17" s="9"/>
      <c r="BQ17" s="12"/>
      <c r="BR17" s="9">
        <f t="shared" ca="1" si="22"/>
        <v>0</v>
      </c>
      <c r="BS17" s="9"/>
      <c r="BT17" s="12"/>
      <c r="BU17" s="9">
        <f t="shared" ca="1" si="23"/>
        <v>0</v>
      </c>
      <c r="BV17" s="9"/>
      <c r="BW17" s="199">
        <f t="shared" ca="1" si="24"/>
        <v>54</v>
      </c>
      <c r="BX17" s="340" t="str">
        <f t="shared" si="26"/>
        <v xml:space="preserve">Бахтов Денис - Дорофеева Софья </v>
      </c>
      <c r="BY17" s="340"/>
      <c r="BZ17" s="340"/>
      <c r="CA17" s="99">
        <f t="shared" ca="1" si="25"/>
        <v>8</v>
      </c>
    </row>
    <row r="18" spans="1:79" s="32" customFormat="1" ht="15.75" thickBot="1" x14ac:dyDescent="0.3">
      <c r="A18" s="28">
        <v>9</v>
      </c>
      <c r="B18" s="16" t="s">
        <v>74</v>
      </c>
      <c r="C18" s="12"/>
      <c r="D18" s="140">
        <f t="shared" ca="1" si="0"/>
        <v>0</v>
      </c>
      <c r="E18" s="30"/>
      <c r="F18" s="12"/>
      <c r="G18" s="140">
        <f t="shared" ca="1" si="1"/>
        <v>0</v>
      </c>
      <c r="H18" s="30"/>
      <c r="I18" s="12"/>
      <c r="J18" s="140">
        <f t="shared" ca="1" si="2"/>
        <v>0</v>
      </c>
      <c r="K18" s="30"/>
      <c r="L18" s="12"/>
      <c r="M18" s="140">
        <f t="shared" ca="1" si="3"/>
        <v>0</v>
      </c>
      <c r="N18" s="30"/>
      <c r="O18" s="12"/>
      <c r="P18" s="140">
        <f t="shared" ca="1" si="4"/>
        <v>0</v>
      </c>
      <c r="Q18" s="30"/>
      <c r="R18" s="12"/>
      <c r="S18" s="140">
        <f t="shared" ca="1" si="5"/>
        <v>0</v>
      </c>
      <c r="T18" s="30"/>
      <c r="U18" s="12"/>
      <c r="V18" s="140">
        <f t="shared" ca="1" si="6"/>
        <v>0</v>
      </c>
      <c r="W18" s="30"/>
      <c r="X18" s="12"/>
      <c r="Y18" s="140">
        <f t="shared" ca="1" si="7"/>
        <v>0</v>
      </c>
      <c r="Z18" s="30"/>
      <c r="AA18" s="12"/>
      <c r="AB18" s="140">
        <f t="shared" ca="1" si="8"/>
        <v>0</v>
      </c>
      <c r="AC18" s="30"/>
      <c r="AD18" s="12"/>
      <c r="AE18" s="140">
        <f t="shared" ca="1" si="9"/>
        <v>0</v>
      </c>
      <c r="AF18" s="30"/>
      <c r="AG18" s="12">
        <v>7</v>
      </c>
      <c r="AH18" s="140">
        <f t="shared" ca="1" si="10"/>
        <v>2.8</v>
      </c>
      <c r="AI18" s="30"/>
      <c r="AJ18" s="12"/>
      <c r="AK18" s="140">
        <f t="shared" ca="1" si="11"/>
        <v>0</v>
      </c>
      <c r="AL18" s="30"/>
      <c r="AM18" s="12"/>
      <c r="AN18" s="140">
        <f t="shared" ca="1" si="12"/>
        <v>0</v>
      </c>
      <c r="AO18" s="30"/>
      <c r="AP18" s="12"/>
      <c r="AQ18" s="9">
        <f t="shared" ca="1" si="13"/>
        <v>0</v>
      </c>
      <c r="AR18" s="9"/>
      <c r="AS18" s="12"/>
      <c r="AT18" s="9">
        <f t="shared" ca="1" si="14"/>
        <v>0</v>
      </c>
      <c r="AU18" s="9"/>
      <c r="AV18" s="12"/>
      <c r="AW18" s="9">
        <f t="shared" ca="1" si="15"/>
        <v>0</v>
      </c>
      <c r="AX18" s="9"/>
      <c r="AY18" s="12"/>
      <c r="AZ18" s="9">
        <f t="shared" ca="1" si="16"/>
        <v>0</v>
      </c>
      <c r="BA18" s="9"/>
      <c r="BB18" s="12"/>
      <c r="BC18" s="9">
        <f t="shared" ca="1" si="17"/>
        <v>0</v>
      </c>
      <c r="BD18" s="9"/>
      <c r="BE18" s="12"/>
      <c r="BF18" s="9">
        <f t="shared" ca="1" si="18"/>
        <v>0</v>
      </c>
      <c r="BG18" s="9"/>
      <c r="BH18" s="12"/>
      <c r="BI18" s="9">
        <f t="shared" ca="1" si="19"/>
        <v>0</v>
      </c>
      <c r="BJ18" s="9"/>
      <c r="BK18" s="12"/>
      <c r="BL18" s="9">
        <f t="shared" ca="1" si="20"/>
        <v>0</v>
      </c>
      <c r="BM18" s="9"/>
      <c r="BN18" s="12"/>
      <c r="BO18" s="9">
        <f t="shared" ca="1" si="21"/>
        <v>0</v>
      </c>
      <c r="BP18" s="9"/>
      <c r="BQ18" s="12"/>
      <c r="BR18" s="9">
        <f t="shared" ca="1" si="22"/>
        <v>0</v>
      </c>
      <c r="BS18" s="9"/>
      <c r="BT18" s="12"/>
      <c r="BU18" s="9">
        <f t="shared" ca="1" si="23"/>
        <v>0</v>
      </c>
      <c r="BV18" s="9"/>
      <c r="BW18" s="199">
        <f t="shared" ca="1" si="24"/>
        <v>2.8</v>
      </c>
      <c r="BX18" s="340" t="str">
        <f t="shared" si="26"/>
        <v>Волков Павел - Као Чанг Хоанг Минь</v>
      </c>
      <c r="BY18" s="340"/>
      <c r="BZ18" s="340"/>
      <c r="CA18" s="99">
        <f t="shared" ca="1" si="25"/>
        <v>9</v>
      </c>
    </row>
    <row r="19" spans="1:79" s="32" customFormat="1" ht="15.75" thickBot="1" x14ac:dyDescent="0.3">
      <c r="A19" s="220">
        <v>10</v>
      </c>
      <c r="B19" s="230" t="s">
        <v>75</v>
      </c>
      <c r="C19" s="35"/>
      <c r="D19" s="217">
        <f t="shared" ca="1" si="0"/>
        <v>0</v>
      </c>
      <c r="E19" s="61"/>
      <c r="F19" s="35"/>
      <c r="G19" s="217">
        <f t="shared" ca="1" si="1"/>
        <v>0</v>
      </c>
      <c r="H19" s="61"/>
      <c r="I19" s="35"/>
      <c r="J19" s="217">
        <f t="shared" ca="1" si="2"/>
        <v>0</v>
      </c>
      <c r="K19" s="61"/>
      <c r="L19" s="35"/>
      <c r="M19" s="217">
        <f t="shared" ca="1" si="3"/>
        <v>0</v>
      </c>
      <c r="N19" s="61"/>
      <c r="O19" s="35"/>
      <c r="P19" s="217">
        <f t="shared" ca="1" si="4"/>
        <v>0</v>
      </c>
      <c r="Q19" s="61"/>
      <c r="R19" s="35"/>
      <c r="S19" s="217">
        <f t="shared" ca="1" si="5"/>
        <v>0</v>
      </c>
      <c r="T19" s="61"/>
      <c r="U19" s="35"/>
      <c r="V19" s="217">
        <f t="shared" ca="1" si="6"/>
        <v>0</v>
      </c>
      <c r="W19" s="61"/>
      <c r="X19" s="35"/>
      <c r="Y19" s="217">
        <f t="shared" ca="1" si="7"/>
        <v>0</v>
      </c>
      <c r="Z19" s="61"/>
      <c r="AA19" s="35"/>
      <c r="AB19" s="217">
        <f t="shared" ca="1" si="8"/>
        <v>0</v>
      </c>
      <c r="AC19" s="61"/>
      <c r="AD19" s="35"/>
      <c r="AE19" s="217">
        <f t="shared" ca="1" si="9"/>
        <v>0</v>
      </c>
      <c r="AF19" s="61"/>
      <c r="AG19" s="35">
        <v>8</v>
      </c>
      <c r="AH19" s="217">
        <f t="shared" ca="1" si="10"/>
        <v>2.8</v>
      </c>
      <c r="AI19" s="61"/>
      <c r="AJ19" s="35"/>
      <c r="AK19" s="217">
        <f t="shared" ca="1" si="11"/>
        <v>0</v>
      </c>
      <c r="AL19" s="61"/>
      <c r="AM19" s="35"/>
      <c r="AN19" s="217">
        <f t="shared" ca="1" si="12"/>
        <v>0</v>
      </c>
      <c r="AO19" s="61"/>
      <c r="AP19" s="35"/>
      <c r="AQ19" s="85">
        <f t="shared" ca="1" si="13"/>
        <v>0</v>
      </c>
      <c r="AR19" s="85"/>
      <c r="AS19" s="35"/>
      <c r="AT19" s="85">
        <f t="shared" ca="1" si="14"/>
        <v>0</v>
      </c>
      <c r="AU19" s="85"/>
      <c r="AV19" s="35"/>
      <c r="AW19" s="85">
        <f t="shared" ca="1" si="15"/>
        <v>0</v>
      </c>
      <c r="AX19" s="85"/>
      <c r="AY19" s="35"/>
      <c r="AZ19" s="85">
        <f t="shared" ca="1" si="16"/>
        <v>0</v>
      </c>
      <c r="BA19" s="85"/>
      <c r="BB19" s="35"/>
      <c r="BC19" s="85">
        <f t="shared" ca="1" si="17"/>
        <v>0</v>
      </c>
      <c r="BD19" s="85"/>
      <c r="BE19" s="35"/>
      <c r="BF19" s="85">
        <f t="shared" ca="1" si="18"/>
        <v>0</v>
      </c>
      <c r="BG19" s="85"/>
      <c r="BH19" s="35"/>
      <c r="BI19" s="85">
        <f t="shared" ca="1" si="19"/>
        <v>0</v>
      </c>
      <c r="BJ19" s="85"/>
      <c r="BK19" s="35"/>
      <c r="BL19" s="85">
        <f t="shared" ca="1" si="20"/>
        <v>0</v>
      </c>
      <c r="BM19" s="85"/>
      <c r="BN19" s="35"/>
      <c r="BO19" s="85">
        <f t="shared" ca="1" si="21"/>
        <v>0</v>
      </c>
      <c r="BP19" s="85"/>
      <c r="BQ19" s="35"/>
      <c r="BR19" s="85">
        <f t="shared" ca="1" si="22"/>
        <v>0</v>
      </c>
      <c r="BS19" s="85"/>
      <c r="BT19" s="35"/>
      <c r="BU19" s="85">
        <f t="shared" ca="1" si="23"/>
        <v>0</v>
      </c>
      <c r="BV19" s="85"/>
      <c r="BW19" s="234">
        <f t="shared" ca="1" si="24"/>
        <v>2.8</v>
      </c>
      <c r="BX19" s="342" t="str">
        <f t="shared" si="26"/>
        <v>Гриценко Дмитрий - Григоренко Арина</v>
      </c>
      <c r="BY19" s="342"/>
      <c r="BZ19" s="342"/>
      <c r="CA19" s="235">
        <f t="shared" ca="1" si="25"/>
        <v>9</v>
      </c>
    </row>
    <row r="20" spans="1:79" s="32" customFormat="1" x14ac:dyDescent="0.25">
      <c r="A20" s="220">
        <v>11</v>
      </c>
      <c r="B20" s="29" t="s">
        <v>135</v>
      </c>
      <c r="C20" s="35"/>
      <c r="D20" s="217">
        <f t="shared" ca="1" si="0"/>
        <v>0</v>
      </c>
      <c r="E20" s="61"/>
      <c r="F20" s="35"/>
      <c r="G20" s="217">
        <f t="shared" ca="1" si="1"/>
        <v>0</v>
      </c>
      <c r="H20" s="61"/>
      <c r="I20" s="35"/>
      <c r="J20" s="217">
        <f t="shared" ca="1" si="2"/>
        <v>0</v>
      </c>
      <c r="K20" s="61"/>
      <c r="L20" s="35"/>
      <c r="M20" s="217">
        <f t="shared" ca="1" si="3"/>
        <v>0</v>
      </c>
      <c r="N20" s="61"/>
      <c r="O20" s="35"/>
      <c r="P20" s="217">
        <f t="shared" ca="1" si="4"/>
        <v>0</v>
      </c>
      <c r="Q20" s="61"/>
      <c r="R20" s="35"/>
      <c r="S20" s="217">
        <f t="shared" ca="1" si="5"/>
        <v>0</v>
      </c>
      <c r="T20" s="61"/>
      <c r="U20" s="35"/>
      <c r="V20" s="217">
        <f t="shared" ca="1" si="6"/>
        <v>0</v>
      </c>
      <c r="W20" s="61"/>
      <c r="X20" s="35"/>
      <c r="Y20" s="217">
        <f t="shared" ca="1" si="7"/>
        <v>0</v>
      </c>
      <c r="Z20" s="61"/>
      <c r="AA20" s="35"/>
      <c r="AB20" s="217">
        <f t="shared" ca="1" si="8"/>
        <v>0</v>
      </c>
      <c r="AC20" s="61"/>
      <c r="AD20" s="35"/>
      <c r="AE20" s="217">
        <f t="shared" ca="1" si="9"/>
        <v>0</v>
      </c>
      <c r="AF20" s="61"/>
      <c r="AG20" s="35"/>
      <c r="AH20" s="217">
        <f t="shared" ca="1" si="10"/>
        <v>0</v>
      </c>
      <c r="AI20" s="61"/>
      <c r="AJ20" s="35"/>
      <c r="AK20" s="217">
        <f t="shared" ca="1" si="11"/>
        <v>0</v>
      </c>
      <c r="AL20" s="61"/>
      <c r="AM20" s="35">
        <v>6</v>
      </c>
      <c r="AN20" s="217">
        <f t="shared" ca="1" si="12"/>
        <v>2.4</v>
      </c>
      <c r="AO20" s="61"/>
      <c r="AP20" s="35"/>
      <c r="AQ20" s="85">
        <f t="shared" ca="1" si="13"/>
        <v>0</v>
      </c>
      <c r="AR20" s="85"/>
      <c r="AS20" s="35"/>
      <c r="AT20" s="85">
        <f t="shared" ca="1" si="14"/>
        <v>0</v>
      </c>
      <c r="AU20" s="85"/>
      <c r="AV20" s="35"/>
      <c r="AW20" s="85">
        <f t="shared" ca="1" si="15"/>
        <v>0</v>
      </c>
      <c r="AX20" s="85"/>
      <c r="AY20" s="35"/>
      <c r="AZ20" s="85">
        <f t="shared" ca="1" si="16"/>
        <v>0</v>
      </c>
      <c r="BA20" s="85"/>
      <c r="BB20" s="35"/>
      <c r="BC20" s="85">
        <f t="shared" ca="1" si="17"/>
        <v>0</v>
      </c>
      <c r="BD20" s="85"/>
      <c r="BE20" s="35"/>
      <c r="BF20" s="85">
        <f t="shared" ca="1" si="18"/>
        <v>0</v>
      </c>
      <c r="BG20" s="85"/>
      <c r="BH20" s="35"/>
      <c r="BI20" s="85">
        <f t="shared" ca="1" si="19"/>
        <v>0</v>
      </c>
      <c r="BJ20" s="85"/>
      <c r="BK20" s="35"/>
      <c r="BL20" s="85">
        <f t="shared" ca="1" si="20"/>
        <v>0</v>
      </c>
      <c r="BM20" s="85"/>
      <c r="BN20" s="35"/>
      <c r="BO20" s="85">
        <f t="shared" ca="1" si="21"/>
        <v>0</v>
      </c>
      <c r="BP20" s="85"/>
      <c r="BQ20" s="35"/>
      <c r="BR20" s="85">
        <f t="shared" ca="1" si="22"/>
        <v>0</v>
      </c>
      <c r="BS20" s="85"/>
      <c r="BT20" s="35"/>
      <c r="BU20" s="85">
        <f t="shared" ca="1" si="23"/>
        <v>0</v>
      </c>
      <c r="BV20" s="85"/>
      <c r="BW20" s="234">
        <f t="shared" ca="1" si="24"/>
        <v>2.4</v>
      </c>
      <c r="BX20" s="342" t="str">
        <f t="shared" ref="BX20" si="27">B20</f>
        <v>Костоглотов Климентий - Василевская Мария</v>
      </c>
      <c r="BY20" s="342"/>
      <c r="BZ20" s="342"/>
      <c r="CA20" s="235">
        <f t="shared" ref="CA20" ca="1" si="28">IF(BW20&gt;0,RANK(BW20,$BW$10:$BW$22),0)</f>
        <v>11</v>
      </c>
    </row>
    <row r="21" spans="1:79" s="89" customFormat="1" x14ac:dyDescent="0.25">
      <c r="A21" s="86"/>
      <c r="B21" s="224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88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W21" s="225"/>
      <c r="BX21" s="286"/>
      <c r="BY21" s="286"/>
      <c r="BZ21" s="286"/>
      <c r="CA21" s="86"/>
    </row>
    <row r="22" spans="1:79" s="89" customFormat="1" x14ac:dyDescent="0.25">
      <c r="A22" s="86"/>
      <c r="B22" s="23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88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W22" s="225"/>
      <c r="BX22" s="286"/>
      <c r="BY22" s="286"/>
      <c r="BZ22" s="286"/>
      <c r="CA22" s="86"/>
    </row>
    <row r="23" spans="1:79" s="89" customFormat="1" x14ac:dyDescent="0.25">
      <c r="A23" s="86"/>
      <c r="B23" s="91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88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W23" s="225"/>
      <c r="BX23" s="286"/>
      <c r="BY23" s="286"/>
      <c r="BZ23" s="286"/>
      <c r="CA23" s="86"/>
    </row>
    <row r="24" spans="1:79" s="89" customFormat="1" x14ac:dyDescent="0.25">
      <c r="A24" s="86"/>
      <c r="B24" s="91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88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W24" s="225"/>
      <c r="BX24" s="286"/>
      <c r="BY24" s="286"/>
      <c r="BZ24" s="286"/>
      <c r="CA24" s="86"/>
    </row>
    <row r="25" spans="1:79" s="89" customFormat="1" x14ac:dyDescent="0.25">
      <c r="A25" s="86"/>
      <c r="B25" s="91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W25" s="225"/>
      <c r="BX25" s="286"/>
      <c r="BY25" s="286"/>
      <c r="BZ25" s="286"/>
      <c r="CA25" s="86"/>
    </row>
    <row r="26" spans="1:79" s="89" customFormat="1" x14ac:dyDescent="0.25">
      <c r="A26" s="86"/>
      <c r="B26" s="91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W26" s="225"/>
      <c r="BX26" s="286"/>
      <c r="BY26" s="286"/>
      <c r="BZ26" s="286"/>
      <c r="CA26" s="86"/>
    </row>
    <row r="27" spans="1:79" x14ac:dyDescent="0.25">
      <c r="A27" s="90"/>
      <c r="B27" s="87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89"/>
      <c r="BL27" s="88"/>
      <c r="BM27" s="88"/>
      <c r="BN27" s="89"/>
      <c r="BO27" s="88"/>
      <c r="BP27" s="88"/>
      <c r="BQ27" s="89"/>
      <c r="BR27" s="88"/>
      <c r="BS27" s="88"/>
      <c r="BT27" s="89"/>
      <c r="BU27" s="88"/>
      <c r="BV27" s="88"/>
      <c r="BW27" s="92"/>
      <c r="BX27" s="356"/>
      <c r="BY27" s="356"/>
      <c r="BZ27" s="356"/>
      <c r="CA27" s="90"/>
    </row>
    <row r="28" spans="1:79" x14ac:dyDescent="0.25">
      <c r="A28" s="90"/>
      <c r="B28" s="87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89"/>
      <c r="BL28" s="88"/>
      <c r="BM28" s="88"/>
      <c r="BN28" s="89"/>
      <c r="BO28" s="88"/>
      <c r="BP28" s="88"/>
      <c r="BQ28" s="89"/>
      <c r="BR28" s="88"/>
      <c r="BS28" s="88"/>
      <c r="BT28" s="89"/>
      <c r="BU28" s="88"/>
      <c r="BV28" s="88"/>
      <c r="BW28" s="92"/>
      <c r="BX28" s="356"/>
      <c r="BY28" s="356"/>
      <c r="BZ28" s="356"/>
      <c r="CA28" s="90"/>
    </row>
    <row r="29" spans="1:79" x14ac:dyDescent="0.25">
      <c r="A29" s="90"/>
      <c r="B29" s="87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89"/>
      <c r="BL29" s="88"/>
      <c r="BM29" s="88"/>
      <c r="BN29" s="89"/>
      <c r="BO29" s="88"/>
      <c r="BP29" s="88"/>
      <c r="BQ29" s="89"/>
      <c r="BR29" s="88"/>
      <c r="BS29" s="88"/>
      <c r="BT29" s="89"/>
      <c r="BU29" s="88"/>
      <c r="BV29" s="88"/>
      <c r="BW29" s="92"/>
      <c r="BX29" s="356"/>
      <c r="BY29" s="356"/>
      <c r="BZ29" s="356"/>
      <c r="CA29" s="90"/>
    </row>
    <row r="30" spans="1:79" x14ac:dyDescent="0.25">
      <c r="A30" s="90"/>
      <c r="B30" s="87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89"/>
      <c r="BL30" s="88"/>
      <c r="BM30" s="88"/>
      <c r="BN30" s="89"/>
      <c r="BO30" s="88"/>
      <c r="BP30" s="88"/>
      <c r="BQ30" s="89"/>
      <c r="BR30" s="88"/>
      <c r="BS30" s="88"/>
      <c r="BT30" s="89"/>
      <c r="BU30" s="88"/>
      <c r="BV30" s="88"/>
      <c r="BW30" s="92"/>
      <c r="BX30" s="356"/>
      <c r="BY30" s="356"/>
      <c r="BZ30" s="356"/>
      <c r="CA30" s="90"/>
    </row>
    <row r="31" spans="1:79" x14ac:dyDescent="0.25">
      <c r="A31" s="90"/>
      <c r="B31" s="87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89"/>
      <c r="BL31" s="88"/>
      <c r="BM31" s="88"/>
      <c r="BN31" s="89"/>
      <c r="BO31" s="88"/>
      <c r="BP31" s="88"/>
      <c r="BQ31" s="89"/>
      <c r="BR31" s="88"/>
      <c r="BS31" s="88"/>
      <c r="BT31" s="89"/>
      <c r="BU31" s="88"/>
      <c r="BV31" s="88"/>
      <c r="BW31" s="92"/>
      <c r="BX31" s="356"/>
      <c r="BY31" s="356"/>
      <c r="BZ31" s="356"/>
      <c r="CA31" s="90"/>
    </row>
    <row r="32" spans="1:79" x14ac:dyDescent="0.25">
      <c r="A32" s="90"/>
      <c r="B32" s="87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89"/>
      <c r="BL32" s="88"/>
      <c r="BM32" s="88"/>
      <c r="BN32" s="89"/>
      <c r="BO32" s="88"/>
      <c r="BP32" s="88"/>
      <c r="BQ32" s="89"/>
      <c r="BR32" s="88"/>
      <c r="BS32" s="88"/>
      <c r="BT32" s="89"/>
      <c r="BU32" s="88"/>
      <c r="BV32" s="88"/>
      <c r="BW32" s="92"/>
      <c r="BX32" s="356"/>
      <c r="BY32" s="356"/>
      <c r="BZ32" s="356"/>
      <c r="CA32" s="90"/>
    </row>
    <row r="33" spans="1:79" x14ac:dyDescent="0.25">
      <c r="A33" s="90"/>
      <c r="B33" s="87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89"/>
      <c r="BL33" s="88"/>
      <c r="BM33" s="88"/>
      <c r="BN33" s="89"/>
      <c r="BO33" s="88"/>
      <c r="BP33" s="88"/>
      <c r="BQ33" s="89"/>
      <c r="BR33" s="88"/>
      <c r="BS33" s="88"/>
      <c r="BT33" s="89"/>
      <c r="BU33" s="88"/>
      <c r="BV33" s="88"/>
      <c r="BW33" s="92"/>
      <c r="BX33" s="356"/>
      <c r="BY33" s="356"/>
      <c r="BZ33" s="356"/>
      <c r="CA33" s="90"/>
    </row>
    <row r="34" spans="1:79" x14ac:dyDescent="0.25">
      <c r="A34" s="90"/>
      <c r="B34" s="87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89"/>
      <c r="BL34" s="88"/>
      <c r="BM34" s="88"/>
      <c r="BN34" s="89"/>
      <c r="BO34" s="88"/>
      <c r="BP34" s="88"/>
      <c r="BQ34" s="89"/>
      <c r="BR34" s="88"/>
      <c r="BS34" s="88"/>
      <c r="BT34" s="89"/>
      <c r="BU34" s="88"/>
      <c r="BV34" s="88"/>
      <c r="BW34" s="92"/>
      <c r="BX34" s="356"/>
      <c r="BY34" s="356"/>
      <c r="BZ34" s="356"/>
      <c r="CA34" s="90"/>
    </row>
    <row r="35" spans="1:79" x14ac:dyDescent="0.25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</row>
  </sheetData>
  <sortState ref="B10:BW20">
    <sortCondition descending="1" ref="BW10"/>
  </sortState>
  <mergeCells count="121">
    <mergeCell ref="AA7:AC7"/>
    <mergeCell ref="AA8:AC8"/>
    <mergeCell ref="AV7:AX7"/>
    <mergeCell ref="AV8:AX8"/>
    <mergeCell ref="AS7:AU7"/>
    <mergeCell ref="AS8:AU8"/>
    <mergeCell ref="AG6:AI6"/>
    <mergeCell ref="BH5:BJ5"/>
    <mergeCell ref="BH6:BJ6"/>
    <mergeCell ref="BH7:BJ7"/>
    <mergeCell ref="BH8:BJ8"/>
    <mergeCell ref="BE5:BG5"/>
    <mergeCell ref="BE6:BG6"/>
    <mergeCell ref="BE7:BG7"/>
    <mergeCell ref="BE8:BG8"/>
    <mergeCell ref="BB5:BD5"/>
    <mergeCell ref="AA6:AC6"/>
    <mergeCell ref="AY5:BA5"/>
    <mergeCell ref="AY6:BA6"/>
    <mergeCell ref="AY7:BA7"/>
    <mergeCell ref="AY8:BA8"/>
    <mergeCell ref="AS6:AU6"/>
    <mergeCell ref="AM6:AO6"/>
    <mergeCell ref="AA5:AC5"/>
    <mergeCell ref="O8:Q8"/>
    <mergeCell ref="AP7:AR7"/>
    <mergeCell ref="X8:Z8"/>
    <mergeCell ref="R7:T7"/>
    <mergeCell ref="R8:T8"/>
    <mergeCell ref="AG7:AI7"/>
    <mergeCell ref="AG8:AI8"/>
    <mergeCell ref="R5:T5"/>
    <mergeCell ref="R6:T6"/>
    <mergeCell ref="AD5:AF5"/>
    <mergeCell ref="AD6:AF6"/>
    <mergeCell ref="AM8:AO8"/>
    <mergeCell ref="AD7:AF7"/>
    <mergeCell ref="AD8:AF8"/>
    <mergeCell ref="U5:W5"/>
    <mergeCell ref="U6:W6"/>
    <mergeCell ref="U7:W7"/>
    <mergeCell ref="U8:W8"/>
    <mergeCell ref="X5:Z5"/>
    <mergeCell ref="X6:Z6"/>
    <mergeCell ref="AG5:AI5"/>
    <mergeCell ref="AJ6:AL6"/>
    <mergeCell ref="AJ7:AL7"/>
    <mergeCell ref="AJ8:AL8"/>
    <mergeCell ref="C5:E5"/>
    <mergeCell ref="C6:E6"/>
    <mergeCell ref="C7:E7"/>
    <mergeCell ref="C8:E8"/>
    <mergeCell ref="L5:N5"/>
    <mergeCell ref="L6:N6"/>
    <mergeCell ref="F5:H5"/>
    <mergeCell ref="F6:H6"/>
    <mergeCell ref="F7:H7"/>
    <mergeCell ref="F8:H8"/>
    <mergeCell ref="I5:K5"/>
    <mergeCell ref="I6:K6"/>
    <mergeCell ref="I7:K7"/>
    <mergeCell ref="I8:K8"/>
    <mergeCell ref="L7:N7"/>
    <mergeCell ref="L8:N8"/>
    <mergeCell ref="O5:Q5"/>
    <mergeCell ref="O6:Q6"/>
    <mergeCell ref="O7:Q7"/>
    <mergeCell ref="BX9:BZ9"/>
    <mergeCell ref="BX11:BZ11"/>
    <mergeCell ref="BX14:BZ14"/>
    <mergeCell ref="BX13:BZ13"/>
    <mergeCell ref="BX10:BZ10"/>
    <mergeCell ref="BX12:BZ12"/>
    <mergeCell ref="AM5:AO5"/>
    <mergeCell ref="AM7:AO7"/>
    <mergeCell ref="X7:Z7"/>
    <mergeCell ref="AJ5:AL5"/>
    <mergeCell ref="BN7:BP7"/>
    <mergeCell ref="BN8:BP8"/>
    <mergeCell ref="AV5:AX5"/>
    <mergeCell ref="AV6:AX6"/>
    <mergeCell ref="BB6:BD6"/>
    <mergeCell ref="BB7:BD7"/>
    <mergeCell ref="BB8:BD8"/>
    <mergeCell ref="AP5:AR5"/>
    <mergeCell ref="AP6:AR6"/>
    <mergeCell ref="AP8:AR8"/>
    <mergeCell ref="AS5:AU5"/>
    <mergeCell ref="BT5:BV5"/>
    <mergeCell ref="BT6:BV6"/>
    <mergeCell ref="BT7:BV7"/>
    <mergeCell ref="BT8:BV8"/>
    <mergeCell ref="BK5:BM5"/>
    <mergeCell ref="BK6:BM6"/>
    <mergeCell ref="BK7:BM7"/>
    <mergeCell ref="BK8:BM8"/>
    <mergeCell ref="BN5:BP5"/>
    <mergeCell ref="BN6:BP6"/>
    <mergeCell ref="BQ5:BS5"/>
    <mergeCell ref="BQ6:BS6"/>
    <mergeCell ref="BQ7:BS7"/>
    <mergeCell ref="BQ8:BS8"/>
    <mergeCell ref="BX21:BZ21"/>
    <mergeCell ref="BX16:BZ16"/>
    <mergeCell ref="BX17:BZ17"/>
    <mergeCell ref="BX18:BZ18"/>
    <mergeCell ref="BX32:BZ32"/>
    <mergeCell ref="BX33:BZ33"/>
    <mergeCell ref="BX19:BZ19"/>
    <mergeCell ref="BX20:BZ20"/>
    <mergeCell ref="BX34:BZ34"/>
    <mergeCell ref="BX27:BZ27"/>
    <mergeCell ref="BX28:BZ28"/>
    <mergeCell ref="BX29:BZ29"/>
    <mergeCell ref="BX30:BZ30"/>
    <mergeCell ref="BX31:BZ31"/>
    <mergeCell ref="BX22:BZ22"/>
    <mergeCell ref="BX23:BZ23"/>
    <mergeCell ref="BX24:BZ24"/>
    <mergeCell ref="BX25:BZ25"/>
    <mergeCell ref="BX26:BZ26"/>
  </mergeCells>
  <conditionalFormatting sqref="CB10">
    <cfRule type="cellIs" dxfId="91" priority="53" stopIfTrue="1" operator="equal">
      <formula>1</formula>
    </cfRule>
  </conditionalFormatting>
  <conditionalFormatting sqref="CA10:CA19 CA27:CA34 CA21:CA22">
    <cfRule type="cellIs" dxfId="90" priority="50" stopIfTrue="1" operator="equal">
      <formula>3</formula>
    </cfRule>
    <cfRule type="cellIs" dxfId="89" priority="51" stopIfTrue="1" operator="equal">
      <formula>2</formula>
    </cfRule>
    <cfRule type="cellIs" dxfId="88" priority="52" stopIfTrue="1" operator="equal">
      <formula>1</formula>
    </cfRule>
  </conditionalFormatting>
  <conditionalFormatting sqref="CB15">
    <cfRule type="cellIs" dxfId="87" priority="49" stopIfTrue="1" operator="equal">
      <formula>1</formula>
    </cfRule>
  </conditionalFormatting>
  <conditionalFormatting sqref="CA23">
    <cfRule type="cellIs" dxfId="86" priority="13" stopIfTrue="1" operator="equal">
      <formula>3</formula>
    </cfRule>
    <cfRule type="cellIs" dxfId="85" priority="14" stopIfTrue="1" operator="equal">
      <formula>2</formula>
    </cfRule>
    <cfRule type="cellIs" dxfId="84" priority="15" stopIfTrue="1" operator="equal">
      <formula>1</formula>
    </cfRule>
  </conditionalFormatting>
  <conditionalFormatting sqref="CA24">
    <cfRule type="cellIs" dxfId="83" priority="10" stopIfTrue="1" operator="equal">
      <formula>3</formula>
    </cfRule>
    <cfRule type="cellIs" dxfId="82" priority="11" stopIfTrue="1" operator="equal">
      <formula>2</formula>
    </cfRule>
    <cfRule type="cellIs" dxfId="81" priority="12" stopIfTrue="1" operator="equal">
      <formula>1</formula>
    </cfRule>
  </conditionalFormatting>
  <conditionalFormatting sqref="CA25">
    <cfRule type="cellIs" dxfId="80" priority="7" stopIfTrue="1" operator="equal">
      <formula>3</formula>
    </cfRule>
    <cfRule type="cellIs" dxfId="79" priority="8" stopIfTrue="1" operator="equal">
      <formula>2</formula>
    </cfRule>
    <cfRule type="cellIs" dxfId="78" priority="9" stopIfTrue="1" operator="equal">
      <formula>1</formula>
    </cfRule>
  </conditionalFormatting>
  <conditionalFormatting sqref="CA26">
    <cfRule type="cellIs" dxfId="77" priority="4" stopIfTrue="1" operator="equal">
      <formula>3</formula>
    </cfRule>
    <cfRule type="cellIs" dxfId="76" priority="5" stopIfTrue="1" operator="equal">
      <formula>2</formula>
    </cfRule>
    <cfRule type="cellIs" dxfId="75" priority="6" stopIfTrue="1" operator="equal">
      <formula>1</formula>
    </cfRule>
  </conditionalFormatting>
  <conditionalFormatting sqref="CA20">
    <cfRule type="cellIs" dxfId="74" priority="1" stopIfTrue="1" operator="equal">
      <formula>3</formula>
    </cfRule>
    <cfRule type="cellIs" dxfId="73" priority="2" stopIfTrue="1" operator="equal">
      <formula>2</formula>
    </cfRule>
    <cfRule type="cellIs" dxfId="72" priority="3" stopIfTrue="1" operator="equal">
      <formula>1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I34"/>
  <sheetViews>
    <sheetView topLeftCell="AK1" zoomScale="55" zoomScaleNormal="55" workbookViewId="0">
      <selection activeCell="A10" sqref="A10:A34"/>
    </sheetView>
  </sheetViews>
  <sheetFormatPr defaultRowHeight="15" x14ac:dyDescent="0.25"/>
  <cols>
    <col min="1" max="1" width="4.42578125" customWidth="1"/>
    <col min="2" max="2" width="60.28515625" customWidth="1"/>
    <col min="3" max="71" width="6.7109375" customWidth="1"/>
    <col min="72" max="119" width="6.7109375" hidden="1" customWidth="1"/>
    <col min="120" max="134" width="9.140625" hidden="1" customWidth="1"/>
    <col min="138" max="138" width="25.85546875" customWidth="1"/>
  </cols>
  <sheetData>
    <row r="4" spans="1:139" ht="15.75" thickBot="1" x14ac:dyDescent="0.3"/>
    <row r="5" spans="1:139" ht="83.45" customHeight="1" thickBot="1" x14ac:dyDescent="0.3">
      <c r="A5" s="56"/>
      <c r="B5" s="139" t="s">
        <v>4</v>
      </c>
      <c r="C5" s="311" t="s">
        <v>45</v>
      </c>
      <c r="D5" s="312"/>
      <c r="E5" s="313"/>
      <c r="F5" s="311" t="s">
        <v>46</v>
      </c>
      <c r="G5" s="312"/>
      <c r="H5" s="313"/>
      <c r="I5" s="311" t="s">
        <v>47</v>
      </c>
      <c r="J5" s="312"/>
      <c r="K5" s="313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7" t="s">
        <v>90</v>
      </c>
      <c r="AT5" s="318"/>
      <c r="AU5" s="319"/>
      <c r="AV5" s="311" t="s">
        <v>115</v>
      </c>
      <c r="AW5" s="312"/>
      <c r="AX5" s="313"/>
      <c r="AY5" s="311" t="s">
        <v>139</v>
      </c>
      <c r="AZ5" s="312"/>
      <c r="BA5" s="313"/>
      <c r="BB5" s="311" t="s">
        <v>153</v>
      </c>
      <c r="BC5" s="312"/>
      <c r="BD5" s="300"/>
      <c r="BE5" s="311" t="s">
        <v>154</v>
      </c>
      <c r="BF5" s="312"/>
      <c r="BG5" s="300"/>
      <c r="BH5" s="311" t="s">
        <v>156</v>
      </c>
      <c r="BI5" s="312"/>
      <c r="BJ5" s="300"/>
      <c r="BK5" s="311" t="s">
        <v>158</v>
      </c>
      <c r="BL5" s="312"/>
      <c r="BM5" s="313"/>
      <c r="BN5" s="311" t="s">
        <v>159</v>
      </c>
      <c r="BO5" s="312"/>
      <c r="BP5" s="300"/>
      <c r="BQ5" s="309" t="s">
        <v>171</v>
      </c>
      <c r="BR5" s="310"/>
      <c r="BS5" s="297"/>
      <c r="BT5" s="311"/>
      <c r="BU5" s="312"/>
      <c r="BV5" s="300"/>
      <c r="BW5" s="311"/>
      <c r="BX5" s="312"/>
      <c r="BY5" s="300"/>
      <c r="BZ5" s="311"/>
      <c r="CA5" s="312"/>
      <c r="CB5" s="300"/>
      <c r="CC5" s="311"/>
      <c r="CD5" s="312"/>
      <c r="CE5" s="313"/>
      <c r="CF5" s="311"/>
      <c r="CG5" s="312"/>
      <c r="CH5" s="300"/>
      <c r="CI5" s="311"/>
      <c r="CJ5" s="312"/>
      <c r="CK5" s="300"/>
      <c r="CL5" s="311"/>
      <c r="CM5" s="312"/>
      <c r="CN5" s="300"/>
      <c r="CO5" s="311"/>
      <c r="CP5" s="312"/>
      <c r="CQ5" s="300"/>
      <c r="CR5" s="311"/>
      <c r="CS5" s="312"/>
      <c r="CT5" s="300"/>
      <c r="CU5" s="311"/>
      <c r="CV5" s="312"/>
      <c r="CW5" s="300"/>
      <c r="CX5" s="311"/>
      <c r="CY5" s="312"/>
      <c r="CZ5" s="313"/>
      <c r="DA5" s="311"/>
      <c r="DB5" s="312"/>
      <c r="DC5" s="300"/>
      <c r="DD5" s="311"/>
      <c r="DE5" s="312"/>
      <c r="DF5" s="300"/>
      <c r="DG5" s="311"/>
      <c r="DH5" s="312"/>
      <c r="DI5" s="300"/>
      <c r="DJ5" s="311"/>
      <c r="DK5" s="312"/>
      <c r="DL5" s="300"/>
      <c r="DM5" s="311"/>
      <c r="DN5" s="312"/>
      <c r="DO5" s="313"/>
      <c r="DP5" s="311"/>
      <c r="DQ5" s="312"/>
      <c r="DR5" s="300"/>
      <c r="DS5" s="311"/>
      <c r="DT5" s="312"/>
      <c r="DU5" s="300"/>
      <c r="DV5" s="311"/>
      <c r="DW5" s="312"/>
      <c r="DX5" s="300"/>
      <c r="DY5" s="311"/>
      <c r="DZ5" s="312"/>
      <c r="EA5" s="300"/>
      <c r="EB5" s="311"/>
      <c r="EC5" s="312"/>
      <c r="ED5" s="300"/>
    </row>
    <row r="6" spans="1:139" ht="15.75" thickBot="1" x14ac:dyDescent="0.3">
      <c r="A6" s="56"/>
      <c r="B6" s="39" t="s">
        <v>1</v>
      </c>
      <c r="C6" s="298">
        <v>184</v>
      </c>
      <c r="D6" s="299"/>
      <c r="E6" s="300"/>
      <c r="F6" s="298"/>
      <c r="G6" s="299"/>
      <c r="H6" s="300"/>
      <c r="I6" s="298">
        <v>165</v>
      </c>
      <c r="J6" s="299"/>
      <c r="K6" s="304"/>
      <c r="L6" s="298">
        <v>299</v>
      </c>
      <c r="M6" s="299"/>
      <c r="N6" s="304"/>
      <c r="O6" s="298">
        <v>410</v>
      </c>
      <c r="P6" s="299"/>
      <c r="Q6" s="304"/>
      <c r="R6" s="298">
        <v>140</v>
      </c>
      <c r="S6" s="299"/>
      <c r="T6" s="300"/>
      <c r="U6" s="323"/>
      <c r="V6" s="324"/>
      <c r="W6" s="325"/>
      <c r="X6" s="298">
        <v>335</v>
      </c>
      <c r="Y6" s="299"/>
      <c r="Z6" s="300"/>
      <c r="AA6" s="298">
        <v>86</v>
      </c>
      <c r="AB6" s="299"/>
      <c r="AC6" s="300"/>
      <c r="AD6" s="323"/>
      <c r="AE6" s="324"/>
      <c r="AF6" s="325"/>
      <c r="AG6" s="298">
        <v>50</v>
      </c>
      <c r="AH6" s="299"/>
      <c r="AI6" s="300"/>
      <c r="AJ6" s="298">
        <v>9</v>
      </c>
      <c r="AK6" s="299"/>
      <c r="AL6" s="300"/>
      <c r="AM6" s="298">
        <v>4</v>
      </c>
      <c r="AN6" s="299"/>
      <c r="AO6" s="300"/>
      <c r="AP6" s="298">
        <v>5</v>
      </c>
      <c r="AQ6" s="299"/>
      <c r="AR6" s="300"/>
      <c r="AS6" s="332">
        <v>2</v>
      </c>
      <c r="AT6" s="333"/>
      <c r="AU6" s="319"/>
      <c r="AV6" s="298">
        <v>90</v>
      </c>
      <c r="AW6" s="299"/>
      <c r="AX6" s="300"/>
      <c r="AY6" s="298">
        <v>540</v>
      </c>
      <c r="AZ6" s="299"/>
      <c r="BA6" s="300"/>
      <c r="BB6" s="295">
        <v>76</v>
      </c>
      <c r="BC6" s="296"/>
      <c r="BD6" s="297"/>
      <c r="BE6" s="298">
        <v>65</v>
      </c>
      <c r="BF6" s="299"/>
      <c r="BG6" s="300"/>
      <c r="BH6" s="298">
        <v>123</v>
      </c>
      <c r="BI6" s="299"/>
      <c r="BJ6" s="300"/>
      <c r="BK6" s="298">
        <v>174</v>
      </c>
      <c r="BL6" s="299"/>
      <c r="BM6" s="300"/>
      <c r="BN6" s="298">
        <v>235</v>
      </c>
      <c r="BO6" s="299"/>
      <c r="BP6" s="300"/>
      <c r="BQ6" s="295">
        <v>108</v>
      </c>
      <c r="BR6" s="296"/>
      <c r="BS6" s="297"/>
      <c r="BT6" s="298"/>
      <c r="BU6" s="299"/>
      <c r="BV6" s="300"/>
      <c r="BW6" s="298"/>
      <c r="BX6" s="299"/>
      <c r="BY6" s="300"/>
      <c r="BZ6" s="298"/>
      <c r="CA6" s="299"/>
      <c r="CB6" s="300"/>
      <c r="CC6" s="298"/>
      <c r="CD6" s="299"/>
      <c r="CE6" s="304"/>
      <c r="CF6" s="298"/>
      <c r="CG6" s="299"/>
      <c r="CH6" s="300"/>
      <c r="CI6" s="298"/>
      <c r="CJ6" s="299"/>
      <c r="CK6" s="300"/>
      <c r="CL6" s="298"/>
      <c r="CM6" s="299"/>
      <c r="CN6" s="300"/>
      <c r="CO6" s="298"/>
      <c r="CP6" s="299"/>
      <c r="CQ6" s="300"/>
      <c r="CR6" s="298"/>
      <c r="CS6" s="299"/>
      <c r="CT6" s="300"/>
      <c r="CU6" s="298"/>
      <c r="CV6" s="299"/>
      <c r="CW6" s="300"/>
      <c r="CX6" s="298"/>
      <c r="CY6" s="299"/>
      <c r="CZ6" s="304"/>
      <c r="DA6" s="298"/>
      <c r="DB6" s="299"/>
      <c r="DC6" s="300"/>
      <c r="DD6" s="298"/>
      <c r="DE6" s="299"/>
      <c r="DF6" s="300"/>
      <c r="DG6" s="298"/>
      <c r="DH6" s="299"/>
      <c r="DI6" s="300"/>
      <c r="DJ6" s="298"/>
      <c r="DK6" s="299"/>
      <c r="DL6" s="300"/>
      <c r="DM6" s="298"/>
      <c r="DN6" s="299"/>
      <c r="DO6" s="300"/>
      <c r="DP6" s="298"/>
      <c r="DQ6" s="299"/>
      <c r="DR6" s="300"/>
      <c r="DS6" s="298"/>
      <c r="DT6" s="299"/>
      <c r="DU6" s="300"/>
      <c r="DV6" s="298"/>
      <c r="DW6" s="299"/>
      <c r="DX6" s="300"/>
      <c r="DY6" s="298"/>
      <c r="DZ6" s="299"/>
      <c r="EA6" s="300"/>
      <c r="EB6" s="298"/>
      <c r="EC6" s="299"/>
      <c r="ED6" s="300"/>
    </row>
    <row r="7" spans="1:139" ht="15.75" thickBot="1" x14ac:dyDescent="0.3">
      <c r="A7" s="56"/>
      <c r="B7" s="39" t="s">
        <v>5</v>
      </c>
      <c r="C7" s="305">
        <v>6</v>
      </c>
      <c r="D7" s="306"/>
      <c r="E7" s="307"/>
      <c r="F7" s="305"/>
      <c r="G7" s="306"/>
      <c r="H7" s="307"/>
      <c r="I7" s="305">
        <v>6</v>
      </c>
      <c r="J7" s="306"/>
      <c r="K7" s="308"/>
      <c r="L7" s="305">
        <v>7</v>
      </c>
      <c r="M7" s="306"/>
      <c r="N7" s="308"/>
      <c r="O7" s="305">
        <v>7</v>
      </c>
      <c r="P7" s="306"/>
      <c r="Q7" s="308"/>
      <c r="R7" s="305">
        <v>6</v>
      </c>
      <c r="S7" s="306"/>
      <c r="T7" s="307"/>
      <c r="U7" s="326"/>
      <c r="V7" s="327"/>
      <c r="W7" s="328"/>
      <c r="X7" s="305">
        <v>7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2</v>
      </c>
      <c r="AK7" s="306"/>
      <c r="AL7" s="307"/>
      <c r="AM7" s="305">
        <v>1</v>
      </c>
      <c r="AN7" s="306"/>
      <c r="AO7" s="307"/>
      <c r="AP7" s="305">
        <v>1</v>
      </c>
      <c r="AQ7" s="306"/>
      <c r="AR7" s="307"/>
      <c r="AS7" s="329">
        <v>1</v>
      </c>
      <c r="AT7" s="330"/>
      <c r="AU7" s="331"/>
      <c r="AV7" s="305">
        <v>5</v>
      </c>
      <c r="AW7" s="306"/>
      <c r="AX7" s="307"/>
      <c r="AY7" s="305">
        <v>8</v>
      </c>
      <c r="AZ7" s="306"/>
      <c r="BA7" s="307"/>
      <c r="BB7" s="301">
        <v>5</v>
      </c>
      <c r="BC7" s="302"/>
      <c r="BD7" s="303"/>
      <c r="BE7" s="305">
        <v>5</v>
      </c>
      <c r="BF7" s="306"/>
      <c r="BG7" s="307"/>
      <c r="BH7" s="305">
        <v>6</v>
      </c>
      <c r="BI7" s="306"/>
      <c r="BJ7" s="307"/>
      <c r="BK7" s="305">
        <v>6</v>
      </c>
      <c r="BL7" s="306"/>
      <c r="BM7" s="307"/>
      <c r="BN7" s="305">
        <v>6</v>
      </c>
      <c r="BO7" s="306"/>
      <c r="BP7" s="307"/>
      <c r="BQ7" s="301">
        <v>6</v>
      </c>
      <c r="BR7" s="302"/>
      <c r="BS7" s="303"/>
      <c r="BT7" s="305"/>
      <c r="BU7" s="306"/>
      <c r="BV7" s="307"/>
      <c r="BW7" s="305"/>
      <c r="BX7" s="306"/>
      <c r="BY7" s="307"/>
      <c r="BZ7" s="305"/>
      <c r="CA7" s="306"/>
      <c r="CB7" s="307"/>
      <c r="CC7" s="305"/>
      <c r="CD7" s="306"/>
      <c r="CE7" s="308"/>
      <c r="CF7" s="305"/>
      <c r="CG7" s="306"/>
      <c r="CH7" s="307"/>
      <c r="CI7" s="305"/>
      <c r="CJ7" s="306"/>
      <c r="CK7" s="307"/>
      <c r="CL7" s="305"/>
      <c r="CM7" s="306"/>
      <c r="CN7" s="307"/>
      <c r="CO7" s="305"/>
      <c r="CP7" s="306"/>
      <c r="CQ7" s="307"/>
      <c r="CR7" s="305"/>
      <c r="CS7" s="306"/>
      <c r="CT7" s="307"/>
      <c r="CU7" s="305"/>
      <c r="CV7" s="306"/>
      <c r="CW7" s="307"/>
      <c r="CX7" s="305"/>
      <c r="CY7" s="306"/>
      <c r="CZ7" s="308"/>
      <c r="DA7" s="305"/>
      <c r="DB7" s="306"/>
      <c r="DC7" s="307"/>
      <c r="DD7" s="305"/>
      <c r="DE7" s="306"/>
      <c r="DF7" s="307"/>
      <c r="DG7" s="305"/>
      <c r="DH7" s="306"/>
      <c r="DI7" s="307"/>
      <c r="DJ7" s="305"/>
      <c r="DK7" s="306"/>
      <c r="DL7" s="307"/>
      <c r="DM7" s="305"/>
      <c r="DN7" s="306"/>
      <c r="DO7" s="307"/>
      <c r="DP7" s="305"/>
      <c r="DQ7" s="306"/>
      <c r="DR7" s="307"/>
      <c r="DS7" s="305"/>
      <c r="DT7" s="306"/>
      <c r="DU7" s="307"/>
      <c r="DV7" s="305"/>
      <c r="DW7" s="306"/>
      <c r="DX7" s="307"/>
      <c r="DY7" s="305"/>
      <c r="DZ7" s="306"/>
      <c r="EA7" s="307"/>
      <c r="EB7" s="305"/>
      <c r="EC7" s="306"/>
      <c r="ED7" s="307"/>
    </row>
    <row r="8" spans="1:139" ht="15.75" thickBot="1" x14ac:dyDescent="0.3">
      <c r="A8" s="56"/>
      <c r="B8" s="39" t="s">
        <v>0</v>
      </c>
      <c r="C8" s="298">
        <v>1.8</v>
      </c>
      <c r="D8" s="299"/>
      <c r="E8" s="300"/>
      <c r="F8" s="298">
        <v>1.8</v>
      </c>
      <c r="G8" s="299"/>
      <c r="H8" s="304"/>
      <c r="I8" s="298">
        <v>1.8</v>
      </c>
      <c r="J8" s="299"/>
      <c r="K8" s="30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332">
        <v>1</v>
      </c>
      <c r="AT8" s="333"/>
      <c r="AU8" s="319"/>
      <c r="AV8" s="295">
        <v>1.6</v>
      </c>
      <c r="AW8" s="296"/>
      <c r="AX8" s="337"/>
      <c r="AY8" s="298">
        <v>1.8</v>
      </c>
      <c r="AZ8" s="299"/>
      <c r="BA8" s="300"/>
      <c r="BB8" s="295">
        <v>1.6</v>
      </c>
      <c r="BC8" s="296"/>
      <c r="BD8" s="297"/>
      <c r="BE8" s="298">
        <v>1.6</v>
      </c>
      <c r="BF8" s="299"/>
      <c r="BG8" s="300"/>
      <c r="BH8" s="298">
        <v>1.6</v>
      </c>
      <c r="BI8" s="299"/>
      <c r="BJ8" s="300"/>
      <c r="BK8" s="298">
        <v>1.6</v>
      </c>
      <c r="BL8" s="299"/>
      <c r="BM8" s="300"/>
      <c r="BN8" s="298">
        <v>1.6</v>
      </c>
      <c r="BO8" s="299"/>
      <c r="BP8" s="300"/>
      <c r="BQ8" s="295">
        <v>1.6</v>
      </c>
      <c r="BR8" s="296"/>
      <c r="BS8" s="297"/>
      <c r="BT8" s="298"/>
      <c r="BU8" s="299"/>
      <c r="BV8" s="300"/>
      <c r="BW8" s="298"/>
      <c r="BX8" s="299"/>
      <c r="BY8" s="300"/>
      <c r="BZ8" s="298"/>
      <c r="CA8" s="299"/>
      <c r="CB8" s="300"/>
      <c r="CC8" s="298"/>
      <c r="CD8" s="299"/>
      <c r="CE8" s="304"/>
      <c r="CF8" s="298"/>
      <c r="CG8" s="299"/>
      <c r="CH8" s="300"/>
      <c r="CI8" s="298"/>
      <c r="CJ8" s="299"/>
      <c r="CK8" s="300"/>
      <c r="CL8" s="298"/>
      <c r="CM8" s="299"/>
      <c r="CN8" s="300"/>
      <c r="CO8" s="298"/>
      <c r="CP8" s="299"/>
      <c r="CQ8" s="300"/>
      <c r="CR8" s="298"/>
      <c r="CS8" s="299"/>
      <c r="CT8" s="300"/>
      <c r="CU8" s="298"/>
      <c r="CV8" s="299"/>
      <c r="CW8" s="300"/>
      <c r="CX8" s="298"/>
      <c r="CY8" s="299"/>
      <c r="CZ8" s="304"/>
      <c r="DA8" s="298"/>
      <c r="DB8" s="299"/>
      <c r="DC8" s="300"/>
      <c r="DD8" s="298"/>
      <c r="DE8" s="299"/>
      <c r="DF8" s="300"/>
      <c r="DG8" s="298"/>
      <c r="DH8" s="299"/>
      <c r="DI8" s="300"/>
      <c r="DJ8" s="298"/>
      <c r="DK8" s="299"/>
      <c r="DL8" s="300"/>
      <c r="DM8" s="298"/>
      <c r="DN8" s="299"/>
      <c r="DO8" s="300"/>
      <c r="DP8" s="358"/>
      <c r="DQ8" s="359"/>
      <c r="DR8" s="360"/>
      <c r="DS8" s="358"/>
      <c r="DT8" s="359"/>
      <c r="DU8" s="360"/>
      <c r="DV8" s="358"/>
      <c r="DW8" s="359"/>
      <c r="DX8" s="360"/>
      <c r="DY8" s="358"/>
      <c r="DZ8" s="359"/>
      <c r="EA8" s="360"/>
      <c r="EB8" s="358"/>
      <c r="EC8" s="359"/>
      <c r="ED8" s="360"/>
    </row>
    <row r="9" spans="1:139" ht="30.9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43" t="s">
        <v>2</v>
      </c>
      <c r="AT9" s="40" t="s">
        <v>3</v>
      </c>
      <c r="AU9" s="39" t="s">
        <v>6</v>
      </c>
      <c r="AV9" s="43" t="s">
        <v>2</v>
      </c>
      <c r="AW9" s="40" t="s">
        <v>3</v>
      </c>
      <c r="AX9" s="39" t="s">
        <v>6</v>
      </c>
      <c r="AY9" s="43" t="s">
        <v>2</v>
      </c>
      <c r="AZ9" s="40" t="s">
        <v>3</v>
      </c>
      <c r="BA9" s="39" t="s">
        <v>6</v>
      </c>
      <c r="BB9" s="43" t="s">
        <v>2</v>
      </c>
      <c r="BC9" s="40" t="s">
        <v>3</v>
      </c>
      <c r="BD9" s="39" t="s">
        <v>6</v>
      </c>
      <c r="BE9" s="43" t="s">
        <v>2</v>
      </c>
      <c r="BF9" s="40" t="s">
        <v>3</v>
      </c>
      <c r="BG9" s="39" t="s">
        <v>6</v>
      </c>
      <c r="BH9" s="43" t="s">
        <v>2</v>
      </c>
      <c r="BI9" s="40" t="s">
        <v>3</v>
      </c>
      <c r="BJ9" s="39" t="s">
        <v>6</v>
      </c>
      <c r="BK9" s="43" t="s">
        <v>2</v>
      </c>
      <c r="BL9" s="40" t="s">
        <v>3</v>
      </c>
      <c r="BM9" s="39" t="s">
        <v>6</v>
      </c>
      <c r="BN9" s="43" t="s">
        <v>2</v>
      </c>
      <c r="BO9" s="40" t="s">
        <v>3</v>
      </c>
      <c r="BP9" s="39" t="s">
        <v>6</v>
      </c>
      <c r="BQ9" s="43" t="s">
        <v>2</v>
      </c>
      <c r="BR9" s="40" t="s">
        <v>3</v>
      </c>
      <c r="BS9" s="39" t="s">
        <v>6</v>
      </c>
      <c r="BT9" s="43" t="s">
        <v>2</v>
      </c>
      <c r="BU9" s="40" t="s">
        <v>3</v>
      </c>
      <c r="BV9" s="39" t="s">
        <v>6</v>
      </c>
      <c r="BW9" s="43" t="s">
        <v>2</v>
      </c>
      <c r="BX9" s="40" t="s">
        <v>3</v>
      </c>
      <c r="BY9" s="39" t="s">
        <v>6</v>
      </c>
      <c r="BZ9" s="43" t="s">
        <v>2</v>
      </c>
      <c r="CA9" s="40" t="s">
        <v>3</v>
      </c>
      <c r="CB9" s="39" t="s">
        <v>6</v>
      </c>
      <c r="CC9" s="43" t="s">
        <v>2</v>
      </c>
      <c r="CD9" s="40" t="s">
        <v>3</v>
      </c>
      <c r="CE9" s="39" t="s">
        <v>6</v>
      </c>
      <c r="CF9" s="43" t="s">
        <v>2</v>
      </c>
      <c r="CG9" s="40" t="s">
        <v>3</v>
      </c>
      <c r="CH9" s="39" t="s">
        <v>6</v>
      </c>
      <c r="CI9" s="43" t="s">
        <v>2</v>
      </c>
      <c r="CJ9" s="65" t="s">
        <v>3</v>
      </c>
      <c r="CK9" s="39" t="s">
        <v>6</v>
      </c>
      <c r="CL9" s="43" t="s">
        <v>2</v>
      </c>
      <c r="CM9" s="65" t="s">
        <v>3</v>
      </c>
      <c r="CN9" s="39" t="s">
        <v>6</v>
      </c>
      <c r="CO9" s="43" t="s">
        <v>2</v>
      </c>
      <c r="CP9" s="65" t="s">
        <v>3</v>
      </c>
      <c r="CQ9" s="39" t="s">
        <v>6</v>
      </c>
      <c r="CR9" s="43" t="s">
        <v>2</v>
      </c>
      <c r="CS9" s="40" t="s">
        <v>3</v>
      </c>
      <c r="CT9" s="39" t="s">
        <v>6</v>
      </c>
      <c r="CU9" s="43" t="s">
        <v>2</v>
      </c>
      <c r="CV9" s="40" t="s">
        <v>3</v>
      </c>
      <c r="CW9" s="39" t="s">
        <v>6</v>
      </c>
      <c r="CX9" s="43" t="s">
        <v>2</v>
      </c>
      <c r="CY9" s="40" t="s">
        <v>3</v>
      </c>
      <c r="CZ9" s="39" t="s">
        <v>6</v>
      </c>
      <c r="DA9" s="43" t="s">
        <v>2</v>
      </c>
      <c r="DB9" s="40" t="s">
        <v>3</v>
      </c>
      <c r="DC9" s="39" t="s">
        <v>6</v>
      </c>
      <c r="DD9" s="43" t="s">
        <v>2</v>
      </c>
      <c r="DE9" s="53" t="s">
        <v>3</v>
      </c>
      <c r="DF9" s="39" t="s">
        <v>6</v>
      </c>
      <c r="DG9" s="43" t="s">
        <v>2</v>
      </c>
      <c r="DH9" s="53" t="s">
        <v>3</v>
      </c>
      <c r="DI9" s="39" t="s">
        <v>6</v>
      </c>
      <c r="DJ9" s="43" t="s">
        <v>2</v>
      </c>
      <c r="DK9" s="53" t="s">
        <v>3</v>
      </c>
      <c r="DL9" s="39" t="s">
        <v>6</v>
      </c>
      <c r="DM9" s="43" t="s">
        <v>2</v>
      </c>
      <c r="DN9" s="53" t="s">
        <v>3</v>
      </c>
      <c r="DO9" s="39" t="s">
        <v>6</v>
      </c>
      <c r="DP9" s="43" t="s">
        <v>2</v>
      </c>
      <c r="DQ9" s="58" t="s">
        <v>3</v>
      </c>
      <c r="DR9" s="39" t="s">
        <v>6</v>
      </c>
      <c r="DS9" s="43" t="s">
        <v>2</v>
      </c>
      <c r="DT9" s="59" t="s">
        <v>3</v>
      </c>
      <c r="DU9" s="39" t="s">
        <v>6</v>
      </c>
      <c r="DV9" s="43" t="s">
        <v>2</v>
      </c>
      <c r="DW9" s="53" t="s">
        <v>3</v>
      </c>
      <c r="DX9" s="39" t="s">
        <v>6</v>
      </c>
      <c r="DY9" s="43" t="s">
        <v>2</v>
      </c>
      <c r="DZ9" s="63" t="s">
        <v>3</v>
      </c>
      <c r="EA9" s="39" t="s">
        <v>6</v>
      </c>
      <c r="EB9" s="43" t="s">
        <v>2</v>
      </c>
      <c r="EC9" s="63" t="s">
        <v>3</v>
      </c>
      <c r="ED9" s="39" t="s">
        <v>6</v>
      </c>
      <c r="EE9" s="13" t="s">
        <v>7</v>
      </c>
      <c r="EF9" s="291" t="s">
        <v>8</v>
      </c>
      <c r="EG9" s="291"/>
      <c r="EH9" s="291"/>
      <c r="EI9" s="13" t="s">
        <v>9</v>
      </c>
    </row>
    <row r="10" spans="1:139" s="32" customFormat="1" ht="15.75" thickBot="1" x14ac:dyDescent="0.3">
      <c r="A10" s="5">
        <v>1</v>
      </c>
      <c r="B10" s="34" t="s">
        <v>61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74</v>
      </c>
      <c r="J10" s="140">
        <f ca="1">IF(I10&gt;0,(INDIRECT(ADDRESS(I10,$I$7,,,"ТаблицаСоответствия"))+K10)*$I$8,0)</f>
        <v>39.6</v>
      </c>
      <c r="K10" s="30"/>
      <c r="L10" s="12">
        <v>164</v>
      </c>
      <c r="M10" s="140">
        <f ca="1">IF(L10&gt;0,(INDIRECT(ADDRESS(L10,$L$7,,,"ТаблицаСоответствия"))+N10)*$L$8,0)</f>
        <v>32.4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>
        <v>70</v>
      </c>
      <c r="S10" s="140">
        <f ca="1">IF(R10&gt;0,(INDIRECT(ADDRESS(R10,$R$7,,,"ТаблицаСоответствия"))+T10)*$R$8,0)</f>
        <v>46.800000000000004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99</v>
      </c>
      <c r="Y10" s="140">
        <f ca="1">IF(X10&gt;0,(INDIRECT(ADDRESS(X10,$X$7,,,"ТаблицаСоответствия"))+Z10)*$X$8,0)</f>
        <v>61.2</v>
      </c>
      <c r="Z10" s="30"/>
      <c r="AA10" s="12">
        <v>51</v>
      </c>
      <c r="AB10" s="140">
        <f ca="1">IF(AA10&gt;0,(INDIRECT(ADDRESS(AA10,$AA$7,,,"ТаблицаСоответствия"))+AC10)*$AA$8,0)</f>
        <v>18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>
        <v>2</v>
      </c>
      <c r="AN10" s="140">
        <f ca="1">IF(AM10&gt;0,(INDIRECT(ADDRESS(AM10,$AM$7,,,"ТаблицаСоответствия"))+AO10)*$AM$8,0)</f>
        <v>14</v>
      </c>
      <c r="AO10" s="30"/>
      <c r="AP10" s="12">
        <v>3</v>
      </c>
      <c r="AQ10" s="140">
        <f ca="1">IF(AP10&gt;0,(INDIRECT(ADDRESS(AP10,$AP$7,,,"ТаблицаСоответствия"))+AR10)*$AP$8,0)</f>
        <v>9.6</v>
      </c>
      <c r="AR10" s="30"/>
      <c r="AS10" s="11"/>
      <c r="AT10" s="27">
        <f ca="1">IF(AS10&gt;0,ROUND((INDIRECT(ADDRESS(AS10,$AS$7,,,"ТаблицаСоответствия"))+AU10)*$AS$8,0),)</f>
        <v>0</v>
      </c>
      <c r="AU10" s="165"/>
      <c r="AV10" s="11"/>
      <c r="AW10" s="162">
        <f ca="1">IF(AV10&gt;0,(INDIRECT(ADDRESS(AV10,$AV$7,,,"ТаблицаСоответствия"))+AX10)*$AV$8,0)</f>
        <v>0</v>
      </c>
      <c r="AX10" s="165"/>
      <c r="AY10" s="11"/>
      <c r="AZ10" s="27">
        <f ca="1">IF(AY10&gt;0,ROUND((INDIRECT(ADDRESS(AY10,$AY$7,,,"ТаблицаСоответствия"))+BA10)*$AY$8,0),)</f>
        <v>0</v>
      </c>
      <c r="BA10" s="165"/>
      <c r="BB10" s="11"/>
      <c r="BC10" s="27">
        <f ca="1">IF(BB10&gt;0,ROUND((INDIRECT(ADDRESS(BB10,$BB$7,,,"ТаблицаСоответствия"))+BD10)*$BB$8,0),)</f>
        <v>0</v>
      </c>
      <c r="BD10" s="165"/>
      <c r="BE10" s="11"/>
      <c r="BF10" s="27">
        <f ca="1">IF(BE10&gt;0,ROUND((INDIRECT(ADDRESS(BE10,$BE$7,,,"ТаблицаСоответствия"))+BG10)*$BE$8,0),)</f>
        <v>0</v>
      </c>
      <c r="BG10" s="165"/>
      <c r="BH10" s="12"/>
      <c r="BI10" s="27">
        <f ca="1">IF(BH10&gt;0,ROUND((INDIRECT(ADDRESS(BH10,$BH$7,,,"ТаблицаСоответствия"))+BJ10)*$BH$8,0),)</f>
        <v>0</v>
      </c>
      <c r="BJ10" s="165"/>
      <c r="BK10" s="12"/>
      <c r="BL10" s="27">
        <f ca="1">IF(BK10&gt;0,ROUND((INDIRECT(ADDRESS(BK10,$BK$7,,,"ТаблицаСоответствия"))+BM10)*$BK$8,0),)</f>
        <v>0</v>
      </c>
      <c r="BM10" s="165"/>
      <c r="BN10" s="12"/>
      <c r="BO10" s="27">
        <f ca="1">IF(BN10&gt;0,ROUND((INDIRECT(ADDRESS(BN10,$BN$7,,,"ТаблицаСоответствия"))+BP10)*$BN$8,0),)</f>
        <v>0</v>
      </c>
      <c r="BP10" s="165"/>
      <c r="BQ10" s="12"/>
      <c r="BR10" s="27">
        <f ca="1">IF(BQ10&gt;0,ROUND((INDIRECT(ADDRESS(BQ10,$BQ$7,,,"ТаблицаСоответствия"))+BS10)*$BQ$8,0),)</f>
        <v>0</v>
      </c>
      <c r="BS10" s="165"/>
      <c r="BT10" s="11"/>
      <c r="BU10" s="27">
        <f ca="1">IF(BT10&gt;0,ROUND((INDIRECT(ADDRESS(BT10,$BT$7,,,"ТаблицаСоответствия"))+BV10)*$BT$8,0),)</f>
        <v>0</v>
      </c>
      <c r="BV10" s="165"/>
      <c r="BW10" s="11"/>
      <c r="BX10" s="27">
        <f ca="1">IF(BW10&gt;0,ROUND((INDIRECT(ADDRESS(BW10,$BW$7,,,"ТаблицаСоответствия"))+BY10)*$BW$8,0),)</f>
        <v>0</v>
      </c>
      <c r="BY10" s="165"/>
      <c r="BZ10" s="11"/>
      <c r="CA10" s="27">
        <f ca="1">IF(BZ10&gt;0,ROUND((INDIRECT(ADDRESS(BZ10,$BZ$7,,,"ТаблицаСоответствия"))+CB10)*$BZ$8,0),)</f>
        <v>0</v>
      </c>
      <c r="CB10" s="165"/>
      <c r="CC10" s="12"/>
      <c r="CD10" s="27">
        <f ca="1">IF(CC10&gt;0,ROUND((INDIRECT(ADDRESS(CC10,$CC$7,,,"ТаблицаСоответствия"))+CE10)*$CC$8,0),)</f>
        <v>0</v>
      </c>
      <c r="CE10" s="165"/>
      <c r="CF10" s="11"/>
      <c r="CG10" s="27">
        <f ca="1">IF(CF10&gt;0,ROUND((INDIRECT(ADDRESS(CF10,$CF$7,,,"ТаблицаСоответствия"))+CH10)*$CF$8,0),)</f>
        <v>0</v>
      </c>
      <c r="CH10" s="165"/>
      <c r="CI10" s="11"/>
      <c r="CJ10" s="27">
        <f ca="1">IF(CI10&gt;0,ROUND((INDIRECT(ADDRESS(CI10,$CI$7,,,"ТаблицаСоответствия"))+CK10)*$CI$8,0),)</f>
        <v>0</v>
      </c>
      <c r="CK10" s="165"/>
      <c r="CL10" s="11"/>
      <c r="CM10" s="27">
        <f ca="1">IF(CL10&gt;0,ROUND((INDIRECT(ADDRESS(CL10,$CL$7,,,"ТаблицаСоответствия"))+CN10)*$CL$8,0),)</f>
        <v>0</v>
      </c>
      <c r="CN10" s="165"/>
      <c r="CO10" s="11"/>
      <c r="CP10" s="27">
        <f ca="1">IF(CO10&gt;0,ROUND((INDIRECT(ADDRESS(CO10,$CO$7,,,"ТаблицаСоответствия"))+CQ10)*$CO$8,0),)</f>
        <v>0</v>
      </c>
      <c r="CQ10" s="165"/>
      <c r="CR10" s="12"/>
      <c r="CS10" s="27">
        <f ca="1">IF(CR10&gt;0,ROUND((INDIRECT(ADDRESS(CR10,$CR$7,,,"ТаблицаСоответствия"))+CT10)*$CR$8,0),)</f>
        <v>0</v>
      </c>
      <c r="CT10" s="165"/>
      <c r="CU10" s="11"/>
      <c r="CV10" s="27">
        <f ca="1">IF(CU10&gt;0,ROUND((INDIRECT(ADDRESS(CU10,$CU$7,,,"ТаблицаСоответствия"))+CW10)*$CU$8,0),)</f>
        <v>0</v>
      </c>
      <c r="CW10" s="165"/>
      <c r="CX10" s="12"/>
      <c r="CY10" s="27">
        <f ca="1">IF(CX10&gt;0,ROUND((INDIRECT(ADDRESS(CX10,$CX$7,,,"ТаблицаСоответствия"))+CZ10)*$CX$8,0),)</f>
        <v>0</v>
      </c>
      <c r="CZ10" s="165"/>
      <c r="DA10" s="11"/>
      <c r="DB10" s="27">
        <f ca="1">IF(DA10&gt;0,ROUND((INDIRECT(ADDRESS(DA10,$DA$7,,,"ТаблицаСоответствия"))+DC10)*$DA$8,0),)</f>
        <v>0</v>
      </c>
      <c r="DC10" s="165"/>
      <c r="DD10" s="11"/>
      <c r="DE10" s="27">
        <f ca="1">IF(DD10&gt;0,ROUND((INDIRECT(ADDRESS(DD10,$DD$7,,,"ТаблицаСоответствия"))+DF10)*$DD$8,0),)</f>
        <v>0</v>
      </c>
      <c r="DF10" s="165"/>
      <c r="DG10" s="11"/>
      <c r="DH10" s="27">
        <f ca="1">IF(DG10&gt;0,ROUND((INDIRECT(ADDRESS(DG10,$DG$7,,,"ТаблицаСоответствия"))+DI10)*$DG$8,0),)</f>
        <v>0</v>
      </c>
      <c r="DI10" s="165"/>
      <c r="DJ10" s="11"/>
      <c r="DK10" s="27">
        <f ca="1">IF(DJ10&gt;0,ROUND((INDIRECT(ADDRESS(DJ10,$DJ$7,,,"ТаблицаСоответствия"))+DL10)*$DJ$8,0),)</f>
        <v>0</v>
      </c>
      <c r="DL10" s="165"/>
      <c r="DM10" s="11"/>
      <c r="DN10" s="27">
        <f ca="1">IF(DM10&gt;0,ROUND((INDIRECT(ADDRESS(DM10,$DM$7,,,"ТаблицаСоответствия"))+DO10)*$DM$8,0),)</f>
        <v>0</v>
      </c>
      <c r="DO10" s="165"/>
      <c r="DP10" s="11"/>
      <c r="DQ10" s="27">
        <f ca="1">IF(DP10&gt;0,ROUND((INDIRECT(ADDRESS(DP10,$DP$7,,,"ТаблицаСоответствия"))+DR10)*$DP$8,0),)</f>
        <v>0</v>
      </c>
      <c r="DR10" s="165"/>
      <c r="DS10" s="11"/>
      <c r="DT10" s="27">
        <f ca="1">IF(DS10&gt;0,ROUND((INDIRECT(ADDRESS(DS10,$DS$7,,,"ТаблицаСоответствия"))+DU10)*$DS$8,0),)</f>
        <v>0</v>
      </c>
      <c r="DU10" s="165"/>
      <c r="DV10" s="11"/>
      <c r="DW10" s="27">
        <f ca="1">IF(DV10&gt;0,ROUND((INDIRECT(ADDRESS(DV10,$DV$7,,,"ТаблицаСоответствия"))+DX10)*$DV$8,0),)</f>
        <v>0</v>
      </c>
      <c r="DX10" s="165"/>
      <c r="DY10" s="11"/>
      <c r="DZ10" s="27">
        <f ca="1">IF(DY10&gt;0,ROUND((INDIRECT(ADDRESS(DY10,$DY$7,,,"ТаблицаСоответствия"))+EA10)*$DY$8,0),)</f>
        <v>0</v>
      </c>
      <c r="EA10" s="165"/>
      <c r="EB10" s="11"/>
      <c r="EC10" s="27">
        <f ca="1">IF(EB10&gt;0,ROUND((INDIRECT(ADDRESS(EB10,$EB$7,,,"ТаблицаСоответствия"))+ED10)*$EB$8,0),)</f>
        <v>0</v>
      </c>
      <c r="ED10" s="165"/>
      <c r="EE10" s="151">
        <f ca="1">SUM(CS10,BC10,BF10,AK10,CD10,CG10,CY10,CV10,P10,DB10,CA10,AZ10,AQ10,AW10,BL10,BO10,BR10,J10,D10,G10,M10,BU10,BX10,BI10,AT10,S10,V10,Y10,AB10,AE10,AH10,AN10,DE10,DH10,DK10,DN10,DW10,DQ10,DT10,DZ10,EC10,CJ10,CM10,CP10)</f>
        <v>221.60000000000002</v>
      </c>
      <c r="EF10" s="292" t="str">
        <f>B10</f>
        <v>Никулин Александр - Чуриканова Елизавета</v>
      </c>
      <c r="EG10" s="293"/>
      <c r="EH10" s="294"/>
      <c r="EI10" s="31">
        <f ca="1">IF(EE10&gt;0,RANK(EE10,$EE$10:$EE$34),0)</f>
        <v>1</v>
      </c>
    </row>
    <row r="11" spans="1:139" ht="15.75" thickBot="1" x14ac:dyDescent="0.3">
      <c r="A11" s="5">
        <v>2</v>
      </c>
      <c r="B11" s="29" t="s">
        <v>130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>
        <v>82</v>
      </c>
      <c r="S11" s="140">
        <f ca="1">IF(R11&gt;0,(INDIRECT(ADDRESS(R11,$R$7,,,"ТаблицаСоответствия"))+T11)*$R$8,0)</f>
        <v>32.4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>
        <v>80</v>
      </c>
      <c r="Y11" s="140">
        <f ca="1">IF(X11&gt;0,(INDIRECT(ADDRESS(X11,$X$7,,,"ТаблицаСоответствия"))+Z11)*$X$8,0)</f>
        <v>82.8</v>
      </c>
      <c r="Z11" s="30"/>
      <c r="AA11" s="12">
        <v>51</v>
      </c>
      <c r="AB11" s="140">
        <f ca="1">IF(AA11&gt;0,(INDIRECT(ADDRESS(AA11,$AA$7,,,"ТаблицаСоответствия"))+AC11)*$AA$8,0)</f>
        <v>18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/>
      <c r="AH11" s="140">
        <f ca="1">IF(AG11&gt;0,(INDIRECT(ADDRESS(AG11,$AG$7,,,"ТаблицаСоответствия"))+AI11)*$AG$8,0)</f>
        <v>0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>
        <v>2</v>
      </c>
      <c r="AQ11" s="140">
        <f ca="1">IF(AP11&gt;0,(INDIRECT(ADDRESS(AP11,$AP$7,,,"ТаблицаСоответствия"))+AR11)*$AP$8,0)</f>
        <v>12</v>
      </c>
      <c r="AR11" s="30"/>
      <c r="AS11" s="12"/>
      <c r="AT11" s="27">
        <f ca="1">IF(AS11&gt;0,ROUND((INDIRECT(ADDRESS(AS11,$AS$7,,,"ТаблицаСоответствия"))+AU11)*$AS$8,0),)</f>
        <v>0</v>
      </c>
      <c r="AU11" s="30"/>
      <c r="AV11" s="12"/>
      <c r="AW11" s="162">
        <f ca="1">IF(AV11&gt;0,(INDIRECT(ADDRESS(AV11,$AV$7,,,"ТаблицаСоответствия"))+AX11)*$AV$8,0)</f>
        <v>0</v>
      </c>
      <c r="AX11" s="30"/>
      <c r="AY11" s="12">
        <v>102</v>
      </c>
      <c r="AZ11" s="27">
        <f ca="1">IF(AY11&gt;0,ROUND((INDIRECT(ADDRESS(AY11,$AY$7,,,"ТаблицаСоответствия"))+BA11)*$AY$8,0),)</f>
        <v>61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2"/>
      <c r="BL11" s="27">
        <f ca="1">IF(BK11&gt;0,ROUND((INDIRECT(ADDRESS(BK11,$BK$7,,,"ТаблицаСоответствия"))+BM11)*$BK$8,0),)</f>
        <v>0</v>
      </c>
      <c r="BM11" s="30"/>
      <c r="BN11" s="12"/>
      <c r="BO11" s="27">
        <f ca="1">IF(BN11&gt;0,ROUND((INDIRECT(ADDRESS(BN11,$BN$7,,,"ТаблицаСоответствия"))+BP11)*$BN$8,0),)</f>
        <v>0</v>
      </c>
      <c r="BP11" s="30"/>
      <c r="BQ11" s="12"/>
      <c r="BR11" s="27">
        <f ca="1">IF(BQ11&gt;0,ROUND((INDIRECT(ADDRESS(BQ11,$BQ$7,,,"ТаблицаСоответствия"))+BS11)*$BQ$8,0),)</f>
        <v>0</v>
      </c>
      <c r="BS11" s="30"/>
      <c r="BT11" s="12"/>
      <c r="BU11" s="27">
        <f ca="1">IF(BT11&gt;0,ROUND((INDIRECT(ADDRESS(BT11,$BT$7,,,"ТаблицаСоответствия"))+BV11)*$BT$8,0),)</f>
        <v>0</v>
      </c>
      <c r="BV11" s="30"/>
      <c r="BW11" s="12"/>
      <c r="BX11" s="27">
        <f ca="1">IF(BW11&gt;0,ROUND((INDIRECT(ADDRESS(BW11,$BW$7,,,"ТаблицаСоответствия"))+BY11)*$BW$8,0),)</f>
        <v>0</v>
      </c>
      <c r="BY11" s="30"/>
      <c r="BZ11" s="12"/>
      <c r="CA11" s="27">
        <f ca="1">IF(BZ11&gt;0,ROUND((INDIRECT(ADDRESS(BZ11,$BZ$7,,,"ТаблицаСоответствия"))+CB11)*$BZ$8,0),)</f>
        <v>0</v>
      </c>
      <c r="CB11" s="30"/>
      <c r="CC11" s="12"/>
      <c r="CD11" s="27">
        <f ca="1">IF(CC11&gt;0,ROUND((INDIRECT(ADDRESS(CC11,$CC$7,,,"ТаблицаСоответствия"))+CE11)*$CC$8,0),)</f>
        <v>0</v>
      </c>
      <c r="CE11" s="30"/>
      <c r="CF11" s="12"/>
      <c r="CG11" s="27">
        <f ca="1">IF(CF11&gt;0,ROUND((INDIRECT(ADDRESS(CF11,$CF$7,,,"ТаблицаСоответствия"))+CH11)*$CF$8,0),)</f>
        <v>0</v>
      </c>
      <c r="CH11" s="30"/>
      <c r="CI11" s="12"/>
      <c r="CJ11" s="27">
        <f ca="1">IF(CI11&gt;0,ROUND((INDIRECT(ADDRESS(CI11,$CI$7,,,"ТаблицаСоответствия"))+CK11)*$CI$8,0),)</f>
        <v>0</v>
      </c>
      <c r="CK11" s="30"/>
      <c r="CL11" s="12"/>
      <c r="CM11" s="27">
        <f ca="1">IF(CL11&gt;0,ROUND((INDIRECT(ADDRESS(CL11,$CL$7,,,"ТаблицаСоответствия"))+CN11)*$CL$8,0),)</f>
        <v>0</v>
      </c>
      <c r="CN11" s="30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7">
        <f ca="1">IF(CU11&gt;0,ROUND((INDIRECT(ADDRESS(CU11,$CU$7,,,"ТаблицаСоответствия"))+CW11)*$CU$8,0),)</f>
        <v>0</v>
      </c>
      <c r="CW11" s="30"/>
      <c r="CX11" s="12"/>
      <c r="CY11" s="27">
        <f ca="1">IF(CX11&gt;0,ROUND((INDIRECT(ADDRESS(CX11,$CX$7,,,"ТаблицаСоответствия"))+CZ11)*$CX$8,0),)</f>
        <v>0</v>
      </c>
      <c r="CZ11" s="30"/>
      <c r="DA11" s="12"/>
      <c r="DB11" s="27">
        <f ca="1">IF(DA11&gt;0,ROUND((INDIRECT(ADDRESS(DA11,$DA$7,,,"ТаблицаСоответствия"))+DC11)*$DA$8,0),)</f>
        <v>0</v>
      </c>
      <c r="DC11" s="30"/>
      <c r="DD11" s="12"/>
      <c r="DE11" s="27">
        <f ca="1">IF(DD11&gt;0,ROUND((INDIRECT(ADDRESS(DD11,$DD$7,,,"ТаблицаСоответствия"))+DF11)*$DD$8,0),)</f>
        <v>0</v>
      </c>
      <c r="DF11" s="30"/>
      <c r="DG11" s="12"/>
      <c r="DH11" s="27">
        <f ca="1">IF(DG11&gt;0,ROUND((INDIRECT(ADDRESS(DG11,$DG$7,,,"ТаблицаСоответствия"))+DI11)*$DG$8,0),)</f>
        <v>0</v>
      </c>
      <c r="DI11" s="30"/>
      <c r="DJ11" s="12"/>
      <c r="DK11" s="27">
        <f ca="1">IF(DJ11&gt;0,ROUND((INDIRECT(ADDRESS(DJ11,$DJ$7,,,"ТаблицаСоответствия"))+DL11)*$DJ$8,0),)</f>
        <v>0</v>
      </c>
      <c r="DL11" s="30"/>
      <c r="DM11" s="12"/>
      <c r="DN11" s="27">
        <f ca="1">IF(DM11&gt;0,ROUND((INDIRECT(ADDRESS(DM11,$DM$7,,,"ТаблицаСоответствия"))+DO11)*$DM$8,0),)</f>
        <v>0</v>
      </c>
      <c r="DO11" s="30"/>
      <c r="DP11" s="12"/>
      <c r="DQ11" s="27">
        <f ca="1">IF(DP11&gt;0,ROUND((INDIRECT(ADDRESS(DP11,$DP$7,,,"ТаблицаСоответствия"))+DR11)*$DP$8,0),)</f>
        <v>0</v>
      </c>
      <c r="DR11" s="30"/>
      <c r="DS11" s="12"/>
      <c r="DT11" s="27">
        <f ca="1">IF(DS11&gt;0,ROUND((INDIRECT(ADDRESS(DS11,$DS$7,,,"ТаблицаСоответствия"))+DU11)*$DS$8,0),)</f>
        <v>0</v>
      </c>
      <c r="DU11" s="30"/>
      <c r="DV11" s="12"/>
      <c r="DW11" s="27">
        <f ca="1">IF(DV11&gt;0,ROUND((INDIRECT(ADDRESS(DV11,$DV$7,,,"ТаблицаСоответствия"))+DX11)*$DV$8,0),)</f>
        <v>0</v>
      </c>
      <c r="DX11" s="30"/>
      <c r="DY11" s="12"/>
      <c r="DZ11" s="27">
        <f ca="1">IF(DY11&gt;0,ROUND((INDIRECT(ADDRESS(DY11,$DY$7,,,"ТаблицаСоответствия"))+EA11)*$DY$8,0),)</f>
        <v>0</v>
      </c>
      <c r="EA11" s="30"/>
      <c r="EB11" s="12"/>
      <c r="EC11" s="27">
        <f ca="1">IF(EB11&gt;0,ROUND((INDIRECT(ADDRESS(EB11,$EB$7,,,"ТаблицаСоответствия"))+ED11)*$EB$8,0),)</f>
        <v>0</v>
      </c>
      <c r="ED11" s="30"/>
      <c r="EE11" s="151">
        <f ca="1">SUM(CS11,BC11,BF11,AK11,CD11,CG11,CY11,CV11,P11,DB11,CA11,AZ11,AQ11,AW11,BL11,BO11,BR11,J11,D11,G11,M11,BU11,BX11,BI11,AT11,S11,V11,Y11,AB11,AE11,AH11,AN11,DE11,DH11,DK11,DN11,DW11,DQ11,DT11,DZ11,EC11,CJ11,CM11,CP11)</f>
        <v>206.2</v>
      </c>
      <c r="EF11" s="287" t="str">
        <f>B11</f>
        <v>Пашкин Артем - Требушенко Елизавета</v>
      </c>
      <c r="EG11" s="288"/>
      <c r="EH11" s="289"/>
      <c r="EI11" s="31">
        <f ca="1">IF(EE11&gt;0,RANK(EE11,$EE$10:$EE$34),0)</f>
        <v>2</v>
      </c>
    </row>
    <row r="12" spans="1:139" ht="15.75" thickBot="1" x14ac:dyDescent="0.3">
      <c r="A12" s="5">
        <v>3</v>
      </c>
      <c r="B12" s="193" t="s">
        <v>137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/>
      <c r="S12" s="140">
        <f ca="1">IF(R12&gt;0,(INDIRECT(ADDRESS(R12,$R$7,,,"ТаблицаСоответствия"))+T12)*$R$8,0)</f>
        <v>0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>
        <v>266</v>
      </c>
      <c r="Y12" s="140">
        <f ca="1">IF(X12&gt;0,(INDIRECT(ADDRESS(X12,$X$7,,,"ТаблицаСоответствия"))+Z12)*$X$8,0)</f>
        <v>18</v>
      </c>
      <c r="Z12" s="30"/>
      <c r="AA12" s="12"/>
      <c r="AB12" s="140">
        <f ca="1">IF(AA12&gt;0,(INDIRECT(ADDRESS(AA12,$AA$7,,,"ТаблицаСоответствия"))+AC12)*$AA$8,0)</f>
        <v>0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27">
        <f ca="1">IF(AS12&gt;0,ROUND((INDIRECT(ADDRESS(AS12,$AS$7,,,"ТаблицаСоответствия"))+AU12)*$AS$8,0),)</f>
        <v>0</v>
      </c>
      <c r="AU12" s="30"/>
      <c r="AV12" s="12"/>
      <c r="AW12" s="162">
        <f ca="1">IF(AV12&gt;0,(INDIRECT(ADDRESS(AV12,$AV$7,,,"ТаблицаСоответствия"))+AX12)*$AV$8,0)</f>
        <v>0</v>
      </c>
      <c r="AX12" s="30"/>
      <c r="AY12" s="12"/>
      <c r="AZ12" s="27">
        <f ca="1">IF(AY12&gt;0,ROUND((INDIRECT(ADDRESS(AY12,$AY$7,,,"ТаблицаСоответствия"))+BA12)*$AY$8,0),)</f>
        <v>0</v>
      </c>
      <c r="BA12" s="116"/>
      <c r="BB12" s="12">
        <v>39</v>
      </c>
      <c r="BC12" s="27">
        <f ca="1">IF(BB12&gt;0,ROUND((INDIRECT(ADDRESS(BB12,$BB$7,,,"ТаблицаСоответствия"))+BD12)*$BB$8,0),)</f>
        <v>35</v>
      </c>
      <c r="BD12" s="116"/>
      <c r="BE12" s="12">
        <v>31</v>
      </c>
      <c r="BF12" s="27">
        <f ca="1">IF(BE12&gt;0,ROUND((INDIRECT(ADDRESS(BE12,$BE$7,,,"ТаблицаСоответствия"))+BG12)*$BE$8,0),)</f>
        <v>48</v>
      </c>
      <c r="BG12" s="116"/>
      <c r="BH12" s="12">
        <v>74</v>
      </c>
      <c r="BI12" s="27">
        <f ca="1">IF(BH12&gt;0,ROUND((INDIRECT(ADDRESS(BH12,$BH$7,,,"ТаблицаСоответствия"))+BJ12)*$BH$8,0),)</f>
        <v>35</v>
      </c>
      <c r="BJ12" s="116"/>
      <c r="BK12" s="12">
        <v>88</v>
      </c>
      <c r="BL12" s="27">
        <f ca="1">IF(BK12&gt;0,ROUND((INDIRECT(ADDRESS(BK12,$BK$7,,,"ТаблицаСоответствия"))+BM12)*$BK$8,0),)</f>
        <v>29</v>
      </c>
      <c r="BM12" s="30"/>
      <c r="BN12" s="12">
        <v>110</v>
      </c>
      <c r="BO12" s="27">
        <f ca="1">IF(BN12&gt;0,ROUND((INDIRECT(ADDRESS(BN12,$BN$7,,,"ТаблицаСоответствия"))+BP12)*$BN$8,0),)</f>
        <v>16</v>
      </c>
      <c r="BP12" s="30"/>
      <c r="BQ12" s="12"/>
      <c r="BR12" s="27">
        <f ca="1">IF(BQ12&gt;0,ROUND((INDIRECT(ADDRESS(BQ12,$BQ$7,,,"ТаблицаСоответствия"))+BS12)*$BQ$8,0),)</f>
        <v>0</v>
      </c>
      <c r="BS12" s="30"/>
      <c r="BT12" s="12"/>
      <c r="BU12" s="27">
        <f ca="1">IF(BT12&gt;0,ROUND((INDIRECT(ADDRESS(BT12,$BT$7,,,"ТаблицаСоответствия"))+BV12)*$BT$8,0),)</f>
        <v>0</v>
      </c>
      <c r="BV12" s="30"/>
      <c r="BW12" s="12"/>
      <c r="BX12" s="27">
        <f ca="1">IF(BW12&gt;0,ROUND((INDIRECT(ADDRESS(BW12,$BW$7,,,"ТаблицаСоответствия"))+BY12)*$BW$8,0),)</f>
        <v>0</v>
      </c>
      <c r="BY12" s="30"/>
      <c r="BZ12" s="12"/>
      <c r="CA12" s="27">
        <f ca="1">IF(BZ12&gt;0,ROUND((INDIRECT(ADDRESS(BZ12,$BZ$7,,,"ТаблицаСоответствия"))+CB12)*$BZ$8,0),)</f>
        <v>0</v>
      </c>
      <c r="CB12" s="30"/>
      <c r="CC12" s="12"/>
      <c r="CD12" s="27">
        <f ca="1">IF(CC12&gt;0,ROUND((INDIRECT(ADDRESS(CC12,$CC$7,,,"ТаблицаСоответствия"))+CE12)*$CC$8,0),)</f>
        <v>0</v>
      </c>
      <c r="CE12" s="30"/>
      <c r="CF12" s="12"/>
      <c r="CG12" s="27">
        <f ca="1">IF(CF12&gt;0,ROUND((INDIRECT(ADDRESS(CF12,$CF$7,,,"ТаблицаСоответствия"))+CH12)*$CF$8,0),)</f>
        <v>0</v>
      </c>
      <c r="CH12" s="30"/>
      <c r="CI12" s="12"/>
      <c r="CJ12" s="27">
        <f ca="1">IF(CI12&gt;0,ROUND((INDIRECT(ADDRESS(CI12,$CI$7,,,"ТаблицаСоответствия"))+CK12)*$CI$8,0),)</f>
        <v>0</v>
      </c>
      <c r="CK12" s="30"/>
      <c r="CL12" s="12"/>
      <c r="CM12" s="27">
        <f ca="1">IF(CL12&gt;0,ROUND((INDIRECT(ADDRESS(CL12,$CL$7,,,"ТаблицаСоответствия"))+CN12)*$CL$8,0),)</f>
        <v>0</v>
      </c>
      <c r="CN12" s="30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7">
        <f ca="1">IF(CU12&gt;0,ROUND((INDIRECT(ADDRESS(CU12,$CU$7,,,"ТаблицаСоответствия"))+CW12)*$CU$8,0),)</f>
        <v>0</v>
      </c>
      <c r="CW12" s="30"/>
      <c r="CX12" s="12"/>
      <c r="CY12" s="27">
        <f ca="1">IF(CX12&gt;0,ROUND((INDIRECT(ADDRESS(CX12,$CX$7,,,"ТаблицаСоответствия"))+CZ12)*$CX$8,0),)</f>
        <v>0</v>
      </c>
      <c r="CZ12" s="30"/>
      <c r="DA12" s="12"/>
      <c r="DB12" s="27">
        <f ca="1">IF(DA12&gt;0,ROUND((INDIRECT(ADDRESS(DA12,$DA$7,,,"ТаблицаСоответствия"))+DC12)*$DA$8,0),)</f>
        <v>0</v>
      </c>
      <c r="DC12" s="30"/>
      <c r="DD12" s="12"/>
      <c r="DE12" s="27">
        <f ca="1">IF(DD12&gt;0,ROUND((INDIRECT(ADDRESS(DD12,$DD$7,,,"ТаблицаСоответствия"))+DF12)*$DD$8,0),)</f>
        <v>0</v>
      </c>
      <c r="DF12" s="30"/>
      <c r="DG12" s="12"/>
      <c r="DH12" s="27">
        <f ca="1">IF(DG12&gt;0,ROUND((INDIRECT(ADDRESS(DG12,$DG$7,,,"ТаблицаСоответствия"))+DI12)*$DG$8,0),)</f>
        <v>0</v>
      </c>
      <c r="DI12" s="30"/>
      <c r="DJ12" s="12"/>
      <c r="DK12" s="27">
        <f ca="1">IF(DJ12&gt;0,ROUND((INDIRECT(ADDRESS(DJ12,$DJ$7,,,"ТаблицаСоответствия"))+DL12)*$DJ$8,0),)</f>
        <v>0</v>
      </c>
      <c r="DL12" s="30"/>
      <c r="DM12" s="12"/>
      <c r="DN12" s="27">
        <f ca="1">IF(DM12&gt;0,ROUND((INDIRECT(ADDRESS(DM12,$DM$7,,,"ТаблицаСоответствия"))+DO12)*$DM$8,0),)</f>
        <v>0</v>
      </c>
      <c r="DO12" s="30"/>
      <c r="DP12" s="12"/>
      <c r="DQ12" s="27">
        <f ca="1">IF(DP12&gt;0,ROUND((INDIRECT(ADDRESS(DP12,$DP$7,,,"ТаблицаСоответствия"))+DR12)*$DP$8,0),)</f>
        <v>0</v>
      </c>
      <c r="DR12" s="30"/>
      <c r="DS12" s="12"/>
      <c r="DT12" s="27">
        <f ca="1">IF(DS12&gt;0,ROUND((INDIRECT(ADDRESS(DS12,$DS$7,,,"ТаблицаСоответствия"))+DU12)*$DS$8,0),)</f>
        <v>0</v>
      </c>
      <c r="DU12" s="30"/>
      <c r="DV12" s="12"/>
      <c r="DW12" s="27">
        <f ca="1">IF(DV12&gt;0,ROUND((INDIRECT(ADDRESS(DV12,$DV$7,,,"ТаблицаСоответствия"))+DX12)*$DV$8,0),)</f>
        <v>0</v>
      </c>
      <c r="DX12" s="30"/>
      <c r="DY12" s="12"/>
      <c r="DZ12" s="27">
        <f ca="1">IF(DY12&gt;0,ROUND((INDIRECT(ADDRESS(DY12,$DY$7,,,"ТаблицаСоответствия"))+EA12)*$DY$8,0),)</f>
        <v>0</v>
      </c>
      <c r="EA12" s="30"/>
      <c r="EB12" s="12"/>
      <c r="EC12" s="27">
        <f ca="1">IF(EB12&gt;0,ROUND((INDIRECT(ADDRESS(EB12,$EB$7,,,"ТаблицаСоответствия"))+ED12)*$EB$8,0),)</f>
        <v>0</v>
      </c>
      <c r="ED12" s="30"/>
      <c r="EE12" s="151">
        <f ca="1">SUM(CS12,BC12,BF12,AK12,CD12,CG12,CY12,CV12,P12,DB12,CA12,AZ12,AQ12,AW12,BL12,BO12,BR12,J12,D12,G12,M12,BU12,BX12,BI12,AT12,S12,V12,Y12,AB12,AE12,AH12,AN12,DE12,DH12,DK12,DN12,DW12,DQ12,DT12,DZ12,EC12,CJ12,CM12,CP12)</f>
        <v>181</v>
      </c>
      <c r="EF12" s="287" t="str">
        <f>B12</f>
        <v>Реут Леонид - Козлова Ульяна</v>
      </c>
      <c r="EG12" s="288"/>
      <c r="EH12" s="289"/>
      <c r="EI12" s="31">
        <f ca="1">IF(EE12&gt;0,RANK(EE12,$EE$10:$EE$34),0)</f>
        <v>3</v>
      </c>
    </row>
    <row r="13" spans="1:139" s="32" customFormat="1" ht="15.75" thickBot="1" x14ac:dyDescent="0.3">
      <c r="A13" s="5">
        <v>4</v>
      </c>
      <c r="B13" s="29" t="s">
        <v>126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>
        <v>41</v>
      </c>
      <c r="S13" s="140">
        <f ca="1">IF(R13&gt;0,(INDIRECT(ADDRESS(R13,$R$7,,,"ТаблицаСоответствия"))+T13)*$R$8,0)</f>
        <v>75.600000000000009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>
        <v>39</v>
      </c>
      <c r="AB13" s="140">
        <f ca="1">IF(AA13&gt;0,(INDIRECT(ADDRESS(AA13,$AA$7,,,"ТаблицаСоответствия"))+AC13)*$AA$8,0)</f>
        <v>39.6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/>
      <c r="AH13" s="140">
        <f ca="1">IF(AG13&gt;0,(INDIRECT(ADDRESS(AG13,$AG$7,,,"ТаблицаСоответствия"))+AI13)*$AG$8,0)</f>
        <v>0</v>
      </c>
      <c r="AI13" s="30"/>
      <c r="AJ13" s="12"/>
      <c r="AK13" s="140">
        <f ca="1">IF(AJ13&gt;0,(INDIRECT(ADDRESS(AJ13,$AJ$7,,,"ТаблицаСоответствия"))+AL13)*$AJ$8,0)</f>
        <v>0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27">
        <f ca="1">IF(AS13&gt;0,ROUND((INDIRECT(ADDRESS(AS13,$AS$7,,,"ТаблицаСоответствия"))+AU13)*$AS$8,0),)</f>
        <v>0</v>
      </c>
      <c r="AU13" s="30"/>
      <c r="AV13" s="12"/>
      <c r="AW13" s="162">
        <f ca="1">IF(AV13&gt;0,(INDIRECT(ADDRESS(AV13,$AV$7,,,"ТаблицаСоответствия"))+AX13)*$AV$8,0)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30"/>
      <c r="BK13" s="12"/>
      <c r="BL13" s="27">
        <f ca="1">IF(BK13&gt;0,ROUND((INDIRECT(ADDRESS(BK13,$BK$7,,,"ТаблицаСоответствия"))+BM13)*$BK$8,0),)</f>
        <v>0</v>
      </c>
      <c r="BM13" s="30"/>
      <c r="BN13" s="12"/>
      <c r="BO13" s="27">
        <f ca="1">IF(BN13&gt;0,ROUND((INDIRECT(ADDRESS(BN13,$BN$7,,,"ТаблицаСоответствия"))+BP13)*$BN$8,0),)</f>
        <v>0</v>
      </c>
      <c r="BP13" s="30"/>
      <c r="BQ13" s="12"/>
      <c r="BR13" s="27">
        <f ca="1">IF(BQ13&gt;0,ROUND((INDIRECT(ADDRESS(BQ13,$BQ$7,,,"ТаблицаСоответствия"))+BS13)*$BQ$8,0),)</f>
        <v>0</v>
      </c>
      <c r="BS13" s="30"/>
      <c r="BT13" s="12"/>
      <c r="BU13" s="27">
        <f ca="1">IF(BT13&gt;0,ROUND((INDIRECT(ADDRESS(BT13,$BT$7,,,"ТаблицаСоответствия"))+BV13)*$BT$8,0),)</f>
        <v>0</v>
      </c>
      <c r="BV13" s="30"/>
      <c r="BW13" s="12"/>
      <c r="BX13" s="27">
        <f ca="1">IF(BW13&gt;0,ROUND((INDIRECT(ADDRESS(BW13,$BW$7,,,"ТаблицаСоответствия"))+BY13)*$BW$8,0),)</f>
        <v>0</v>
      </c>
      <c r="BY13" s="30"/>
      <c r="BZ13" s="12"/>
      <c r="CA13" s="27">
        <f ca="1">IF(BZ13&gt;0,ROUND((INDIRECT(ADDRESS(BZ13,$BZ$7,,,"ТаблицаСоответствия"))+CB13)*$BZ$8,0),)</f>
        <v>0</v>
      </c>
      <c r="CB13" s="30"/>
      <c r="CC13" s="12"/>
      <c r="CD13" s="27">
        <f ca="1">IF(CC13&gt;0,ROUND((INDIRECT(ADDRESS(CC13,$CC$7,,,"ТаблицаСоответствия"))+CE13)*$CC$8,0),)</f>
        <v>0</v>
      </c>
      <c r="CE13" s="30"/>
      <c r="CF13" s="12"/>
      <c r="CG13" s="27">
        <f ca="1">IF(CF13&gt;0,ROUND((INDIRECT(ADDRESS(CF13,$CF$7,,,"ТаблицаСоответствия"))+CH13)*$CF$8,0),)</f>
        <v>0</v>
      </c>
      <c r="CH13" s="30"/>
      <c r="CI13" s="12"/>
      <c r="CJ13" s="27">
        <f ca="1">IF(CI13&gt;0,ROUND((INDIRECT(ADDRESS(CI13,$CI$7,,,"ТаблицаСоответствия"))+CK13)*$CI$8,0),)</f>
        <v>0</v>
      </c>
      <c r="CK13" s="30"/>
      <c r="CL13" s="12"/>
      <c r="CM13" s="27">
        <f ca="1">IF(CL13&gt;0,ROUND((INDIRECT(ADDRESS(CL13,$CL$7,,,"ТаблицаСоответствия"))+CN13)*$CL$8,0),)</f>
        <v>0</v>
      </c>
      <c r="CN13" s="30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7">
        <f ca="1">IF(CU13&gt;0,ROUND((INDIRECT(ADDRESS(CU13,$CU$7,,,"ТаблицаСоответствия"))+CW13)*$CU$8,0),)</f>
        <v>0</v>
      </c>
      <c r="CW13" s="30"/>
      <c r="CX13" s="12"/>
      <c r="CY13" s="27">
        <f ca="1">IF(CX13&gt;0,ROUND((INDIRECT(ADDRESS(CX13,$CX$7,,,"ТаблицаСоответствия"))+CZ13)*$CX$8,0),)</f>
        <v>0</v>
      </c>
      <c r="CZ13" s="30"/>
      <c r="DA13" s="12"/>
      <c r="DB13" s="27">
        <f ca="1">IF(DA13&gt;0,ROUND((INDIRECT(ADDRESS(DA13,$DA$7,,,"ТаблицаСоответствия"))+DC13)*$DA$8,0),)</f>
        <v>0</v>
      </c>
      <c r="DC13" s="30"/>
      <c r="DD13" s="12"/>
      <c r="DE13" s="27">
        <f ca="1">IF(DD13&gt;0,ROUND((INDIRECT(ADDRESS(DD13,$DD$7,,,"ТаблицаСоответствия"))+DF13)*$DD$8,0),)</f>
        <v>0</v>
      </c>
      <c r="DF13" s="30"/>
      <c r="DG13" s="12"/>
      <c r="DH13" s="27">
        <f ca="1">IF(DG13&gt;0,ROUND((INDIRECT(ADDRESS(DG13,$DG$7,,,"ТаблицаСоответствия"))+DI13)*$DG$8,0),)</f>
        <v>0</v>
      </c>
      <c r="DI13" s="30"/>
      <c r="DJ13" s="12"/>
      <c r="DK13" s="27">
        <f ca="1">IF(DJ13&gt;0,ROUND((INDIRECT(ADDRESS(DJ13,$DJ$7,,,"ТаблицаСоответствия"))+DL13)*$DJ$8,0),)</f>
        <v>0</v>
      </c>
      <c r="DL13" s="30"/>
      <c r="DM13" s="12"/>
      <c r="DN13" s="27">
        <f ca="1">IF(DM13&gt;0,ROUND((INDIRECT(ADDRESS(DM13,$DM$7,,,"ТаблицаСоответствия"))+DO13)*$DM$8,0),)</f>
        <v>0</v>
      </c>
      <c r="DO13" s="30"/>
      <c r="DP13" s="12"/>
      <c r="DQ13" s="27">
        <f ca="1">IF(DP13&gt;0,ROUND((INDIRECT(ADDRESS(DP13,$DP$7,,,"ТаблицаСоответствия"))+DR13)*$DP$8,0),)</f>
        <v>0</v>
      </c>
      <c r="DR13" s="30"/>
      <c r="DS13" s="12"/>
      <c r="DT13" s="27">
        <f ca="1">IF(DS13&gt;0,ROUND((INDIRECT(ADDRESS(DS13,$DS$7,,,"ТаблицаСоответствия"))+DU13)*$DS$8,0),)</f>
        <v>0</v>
      </c>
      <c r="DU13" s="30"/>
      <c r="DV13" s="12"/>
      <c r="DW13" s="27">
        <f ca="1">IF(DV13&gt;0,ROUND((INDIRECT(ADDRESS(DV13,$DV$7,,,"ТаблицаСоответствия"))+DX13)*$DV$8,0),)</f>
        <v>0</v>
      </c>
      <c r="DX13" s="30"/>
      <c r="DY13" s="12"/>
      <c r="DZ13" s="27">
        <f ca="1">IF(DY13&gt;0,ROUND((INDIRECT(ADDRESS(DY13,$DY$7,,,"ТаблицаСоответствия"))+EA13)*$DY$8,0),)</f>
        <v>0</v>
      </c>
      <c r="EA13" s="30"/>
      <c r="EB13" s="12"/>
      <c r="EC13" s="27">
        <f ca="1">IF(EB13&gt;0,ROUND((INDIRECT(ADDRESS(EB13,$EB$7,,,"ТаблицаСоответствия"))+ED13)*$EB$8,0),)</f>
        <v>0</v>
      </c>
      <c r="ED13" s="30"/>
      <c r="EE13" s="151">
        <f ca="1">SUM(CS13,BC13,BF13,AK13,CD13,CG13,CY13,CV13,P13,DB13,CA13,AZ13,AQ13,AW13,BL13,BO13,BR13,J13,D13,G13,M13,BU13,BX13,BI13,AT13,S13,V13,Y13,AB13,AE13,AH13,AN13,DE13,DH13,DK13,DN13,DW13,DQ13,DT13,DZ13,EC13,CJ13,CM13,CP13)</f>
        <v>115.20000000000002</v>
      </c>
      <c r="EF13" s="292" t="str">
        <f t="shared" ref="EF13:EF21" si="0">B13</f>
        <v>Сидоров Илья - Донова София</v>
      </c>
      <c r="EG13" s="293"/>
      <c r="EH13" s="294"/>
      <c r="EI13" s="31">
        <f ca="1">IF(EE13&gt;0,RANK(EE13,$EE$10:$EE$34),0)</f>
        <v>4</v>
      </c>
    </row>
    <row r="14" spans="1:139" ht="15.75" thickBot="1" x14ac:dyDescent="0.3">
      <c r="A14" s="5">
        <v>5</v>
      </c>
      <c r="B14" s="194" t="s">
        <v>83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12"/>
      <c r="M14" s="140">
        <f ca="1">IF(L14&gt;0,(INDIRECT(ADDRESS(L14,$L$7,,,"ТаблицаСоответствия"))+N14)*$L$8,0)</f>
        <v>0</v>
      </c>
      <c r="N14" s="30"/>
      <c r="O14" s="12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/>
      <c r="Y14" s="140">
        <f ca="1">IF(X14&gt;0,(INDIRECT(ADDRESS(X14,$X$7,,,"ТаблицаСоответствия"))+Z14)*$X$8,0)</f>
        <v>0</v>
      </c>
      <c r="Z14" s="30"/>
      <c r="AA14" s="12">
        <v>61</v>
      </c>
      <c r="AB14" s="140">
        <f ca="1">IF(AA14&gt;0,(INDIRECT(ADDRESS(AA14,$AA$7,,,"ТаблицаСоответствия"))+AC14)*$AA$8,0)</f>
        <v>18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>
        <v>39</v>
      </c>
      <c r="AH14" s="140">
        <f ca="1">IF(AG14&gt;0,(INDIRECT(ADDRESS(AG14,$AG$7,,,"ТаблицаСоответствия"))+AI14)*$AG$8,0)</f>
        <v>9.6000000000000014</v>
      </c>
      <c r="AI14" s="30"/>
      <c r="AJ14" s="12">
        <v>5</v>
      </c>
      <c r="AK14" s="140">
        <f ca="1">IF(AJ14&gt;0,(INDIRECT(ADDRESS(AJ14,$AJ$7,,,"ТаблицаСоответствия"))+AL14)*$AJ$8,0)</f>
        <v>25.2</v>
      </c>
      <c r="AL14" s="30"/>
      <c r="AM14" s="12">
        <v>3</v>
      </c>
      <c r="AN14" s="140">
        <f ca="1">IF(AM14&gt;0,(INDIRECT(ADDRESS(AM14,$AM$7,,,"ТаблицаСоответствия"))+AO14)*$AM$8,0)</f>
        <v>11.2</v>
      </c>
      <c r="AO14" s="30"/>
      <c r="AP14" s="12">
        <v>4</v>
      </c>
      <c r="AQ14" s="140">
        <f ca="1">IF(AP14&gt;0,(INDIRECT(ADDRESS(AP14,$AP$7,,,"ТаблицаСоответствия"))+AR14)*$AP$8,0)</f>
        <v>7.1999999999999993</v>
      </c>
      <c r="AR14" s="30"/>
      <c r="AS14" s="12"/>
      <c r="AT14" s="27">
        <f ca="1">IF(AS14&gt;0,ROUND((INDIRECT(ADDRESS(AS14,$AS$7,,,"ТаблицаСоответствия"))+AU14)*$AS$8,0),)</f>
        <v>0</v>
      </c>
      <c r="AU14" s="30"/>
      <c r="AV14" s="12">
        <v>41</v>
      </c>
      <c r="AW14" s="162">
        <f ca="1">IF(AV14&gt;0,(INDIRECT(ADDRESS(AV14,$AV$7,,,"ТаблицаСоответствия"))+AX14)*$AV$8,0)</f>
        <v>28.8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12"/>
      <c r="BC14" s="27">
        <f ca="1">IF(BB14&gt;0,ROUND((INDIRECT(ADDRESS(BB14,$BB$7,,,"ТаблицаСоответствия"))+BD14)*$BB$8,0),)</f>
        <v>0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30"/>
      <c r="BK14" s="12"/>
      <c r="BL14" s="27">
        <f ca="1">IF(BK14&gt;0,ROUND((INDIRECT(ADDRESS(BK14,$BK$7,,,"ТаблицаСоответствия"))+BM14)*$BK$8,0),)</f>
        <v>0</v>
      </c>
      <c r="BM14" s="30"/>
      <c r="BN14" s="12"/>
      <c r="BO14" s="27">
        <f ca="1">IF(BN14&gt;0,ROUND((INDIRECT(ADDRESS(BN14,$BN$7,,,"ТаблицаСоответствия"))+BP14)*$BN$8,0),)</f>
        <v>0</v>
      </c>
      <c r="BP14" s="30"/>
      <c r="BQ14" s="12"/>
      <c r="BR14" s="27">
        <f ca="1">IF(BQ14&gt;0,ROUND((INDIRECT(ADDRESS(BQ14,$BQ$7,,,"ТаблицаСоответствия"))+BS14)*$BQ$8,0),)</f>
        <v>0</v>
      </c>
      <c r="BS14" s="30"/>
      <c r="BT14" s="12"/>
      <c r="BU14" s="27">
        <f ca="1">IF(BT14&gt;0,ROUND((INDIRECT(ADDRESS(BT14,$BT$7,,,"ТаблицаСоответствия"))+BV14)*$BT$8,0),)</f>
        <v>0</v>
      </c>
      <c r="BV14" s="30"/>
      <c r="BW14" s="12"/>
      <c r="BX14" s="27">
        <f ca="1">IF(BW14&gt;0,ROUND((INDIRECT(ADDRESS(BW14,$BW$7,,,"ТаблицаСоответствия"))+BY14)*$BW$8,0),)</f>
        <v>0</v>
      </c>
      <c r="BY14" s="30"/>
      <c r="BZ14" s="12"/>
      <c r="CA14" s="27">
        <f ca="1">IF(BZ14&gt;0,ROUND((INDIRECT(ADDRESS(BZ14,$BZ$7,,,"ТаблицаСоответствия"))+CB14)*$BZ$8,0),)</f>
        <v>0</v>
      </c>
      <c r="CB14" s="30"/>
      <c r="CC14" s="12"/>
      <c r="CD14" s="27">
        <f ca="1">IF(CC14&gt;0,ROUND((INDIRECT(ADDRESS(CC14,$CC$7,,,"ТаблицаСоответствия"))+CE14)*$CC$8,0),)</f>
        <v>0</v>
      </c>
      <c r="CE14" s="30"/>
      <c r="CF14" s="12"/>
      <c r="CG14" s="27">
        <f ca="1">IF(CF14&gt;0,ROUND((INDIRECT(ADDRESS(CF14,$CF$7,,,"ТаблицаСоответствия"))+CH14)*$CF$8,0),)</f>
        <v>0</v>
      </c>
      <c r="CH14" s="30"/>
      <c r="CI14" s="12"/>
      <c r="CJ14" s="27">
        <f ca="1">IF(CI14&gt;0,ROUND((INDIRECT(ADDRESS(CI14,$CI$7,,,"ТаблицаСоответствия"))+CK14)*$CI$8,0),)</f>
        <v>0</v>
      </c>
      <c r="CK14" s="30"/>
      <c r="CL14" s="12"/>
      <c r="CM14" s="27">
        <f ca="1">IF(CL14&gt;0,ROUND((INDIRECT(ADDRESS(CL14,$CL$7,,,"ТаблицаСоответствия"))+CN14)*$CL$8,0),)</f>
        <v>0</v>
      </c>
      <c r="CN14" s="30"/>
      <c r="CO14" s="12"/>
      <c r="CP14" s="27">
        <f ca="1">IF(CO14&gt;0,ROUND((INDIRECT(ADDRESS(CO14,$CO$7,,,"ТаблицаСоответствия"))+CQ14)*$CO$8,0),)</f>
        <v>0</v>
      </c>
      <c r="CQ14" s="30"/>
      <c r="CR14" s="12"/>
      <c r="CS14" s="27">
        <f ca="1">IF(CR14&gt;0,ROUND((INDIRECT(ADDRESS(CR14,$CR$7,,,"ТаблицаСоответствия"))+CT14)*$CR$8,0),)</f>
        <v>0</v>
      </c>
      <c r="CT14" s="30"/>
      <c r="CU14" s="12"/>
      <c r="CV14" s="27">
        <f ca="1">IF(CU14&gt;0,ROUND((INDIRECT(ADDRESS(CU14,$CU$7,,,"ТаблицаСоответствия"))+CW14)*$CU$8,0),)</f>
        <v>0</v>
      </c>
      <c r="CW14" s="30"/>
      <c r="CX14" s="12"/>
      <c r="CY14" s="27">
        <f ca="1">IF(CX14&gt;0,ROUND((INDIRECT(ADDRESS(CX14,$CX$7,,,"ТаблицаСоответствия"))+CZ14)*$CX$8,0),)</f>
        <v>0</v>
      </c>
      <c r="CZ14" s="30"/>
      <c r="DA14" s="12"/>
      <c r="DB14" s="27">
        <f ca="1">IF(DA14&gt;0,ROUND((INDIRECT(ADDRESS(DA14,$DA$7,,,"ТаблицаСоответствия"))+DC14)*$DA$8,0),)</f>
        <v>0</v>
      </c>
      <c r="DC14" s="30"/>
      <c r="DD14" s="12"/>
      <c r="DE14" s="27">
        <f ca="1">IF(DD14&gt;0,ROUND((INDIRECT(ADDRESS(DD14,$DD$7,,,"ТаблицаСоответствия"))+DF14)*$DD$8,0),)</f>
        <v>0</v>
      </c>
      <c r="DF14" s="30"/>
      <c r="DG14" s="12"/>
      <c r="DH14" s="27">
        <f ca="1">IF(DG14&gt;0,ROUND((INDIRECT(ADDRESS(DG14,$DG$7,,,"ТаблицаСоответствия"))+DI14)*$DG$8,0),)</f>
        <v>0</v>
      </c>
      <c r="DI14" s="30"/>
      <c r="DJ14" s="12"/>
      <c r="DK14" s="27">
        <f ca="1">IF(DJ14&gt;0,ROUND((INDIRECT(ADDRESS(DJ14,$DJ$7,,,"ТаблицаСоответствия"))+DL14)*$DJ$8,0),)</f>
        <v>0</v>
      </c>
      <c r="DL14" s="30"/>
      <c r="DM14" s="12"/>
      <c r="DN14" s="27">
        <f ca="1">IF(DM14&gt;0,ROUND((INDIRECT(ADDRESS(DM14,$DM$7,,,"ТаблицаСоответствия"))+DO14)*$DM$8,0),)</f>
        <v>0</v>
      </c>
      <c r="DO14" s="30"/>
      <c r="DP14" s="12"/>
      <c r="DQ14" s="27">
        <f ca="1">IF(DP14&gt;0,ROUND((INDIRECT(ADDRESS(DP14,$DP$7,,,"ТаблицаСоответствия"))+DR14)*$DP$8,0),)</f>
        <v>0</v>
      </c>
      <c r="DR14" s="30"/>
      <c r="DS14" s="12"/>
      <c r="DT14" s="27">
        <f ca="1">IF(DS14&gt;0,ROUND((INDIRECT(ADDRESS(DS14,$DS$7,,,"ТаблицаСоответствия"))+DU14)*$DS$8,0),)</f>
        <v>0</v>
      </c>
      <c r="DU14" s="30"/>
      <c r="DV14" s="12"/>
      <c r="DW14" s="27">
        <f ca="1">IF(DV14&gt;0,ROUND((INDIRECT(ADDRESS(DV14,$DV$7,,,"ТаблицаСоответствия"))+DX14)*$DV$8,0),)</f>
        <v>0</v>
      </c>
      <c r="DX14" s="30"/>
      <c r="DY14" s="12"/>
      <c r="DZ14" s="27">
        <f ca="1">IF(DY14&gt;0,ROUND((INDIRECT(ADDRESS(DY14,$DY$7,,,"ТаблицаСоответствия"))+EA14)*$DY$8,0),)</f>
        <v>0</v>
      </c>
      <c r="EA14" s="30"/>
      <c r="EB14" s="12"/>
      <c r="EC14" s="27">
        <f ca="1">IF(EB14&gt;0,ROUND((INDIRECT(ADDRESS(EB14,$EB$7,,,"ТаблицаСоответствия"))+ED14)*$EB$8,0),)</f>
        <v>0</v>
      </c>
      <c r="ED14" s="30"/>
      <c r="EE14" s="151">
        <f ca="1">SUM(CS14,BC14,BF14,AK14,CD14,CG14,CY14,CV14,P14,DB14,CA14,AZ14,AQ14,AW14,BL14,BO14,BR14,J14,D14,G14,M14,BU14,BX14,BI14,AT14,S14,V14,Y14,AB14,AE14,AH14,AN14,DE14,DH14,DK14,DN14,DW14,DQ14,DT14,DZ14,EC14,CJ14,CM14,CP14)</f>
        <v>100.00000000000001</v>
      </c>
      <c r="EF14" s="287" t="str">
        <f t="shared" si="0"/>
        <v>Тихонов Роман - Семкина Софья</v>
      </c>
      <c r="EG14" s="288"/>
      <c r="EH14" s="289"/>
      <c r="EI14" s="31">
        <f ca="1">IF(EE14&gt;0,RANK(EE14,$EE$10:$EE$34),0)</f>
        <v>5</v>
      </c>
    </row>
    <row r="15" spans="1:139" ht="15.75" thickBot="1" x14ac:dyDescent="0.3">
      <c r="A15" s="5">
        <v>6</v>
      </c>
      <c r="B15" s="201" t="s">
        <v>17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/>
      <c r="J15" s="140">
        <f ca="1">IF(I15&gt;0,(INDIRECT(ADDRESS(I15,$I$7,,,"ТаблицаСоответствия"))+K15)*$I$8,0)</f>
        <v>0</v>
      </c>
      <c r="K15" s="30"/>
      <c r="L15" s="12"/>
      <c r="M15" s="140">
        <f ca="1">IF(L15&gt;0,(INDIRECT(ADDRESS(L15,$L$7,,,"ТаблицаСоответствия"))+N15)*$L$8,0)</f>
        <v>0</v>
      </c>
      <c r="N15" s="30"/>
      <c r="O15" s="12"/>
      <c r="P15" s="140">
        <f ca="1">IF(O15&gt;0,(INDIRECT(ADDRESS(O15,$O$7,,,"ТаблицаСоответствия"))+Q15)*$O$8,0)</f>
        <v>0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/>
      <c r="Y15" s="140">
        <f ca="1">IF(X15&gt;0,(INDIRECT(ADDRESS(X15,$X$7,,,"ТаблицаСоответствия"))+Z15)*$X$8,0)</f>
        <v>0</v>
      </c>
      <c r="Z15" s="30"/>
      <c r="AA15" s="12"/>
      <c r="AB15" s="140">
        <f ca="1">IF(AA15&gt;0,(INDIRECT(ADDRESS(AA15,$AA$7,,,"ТаблицаСоответствия"))+AC15)*$AA$8,0)</f>
        <v>0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>
        <v>6</v>
      </c>
      <c r="AK15" s="140">
        <f ca="1">IF(AJ15&gt;0,(INDIRECT(ADDRESS(AJ15,$AJ$7,,,"ТаблицаСоответствия"))+AL15)*$AJ$8,0)</f>
        <v>19.599999999999998</v>
      </c>
      <c r="AL15" s="30"/>
      <c r="AM15" s="12">
        <v>4</v>
      </c>
      <c r="AN15" s="140">
        <f ca="1">IF(AM15&gt;0,(INDIRECT(ADDRESS(AM15,$AM$7,,,"ТаблицаСоответствия"))+AO15)*$AM$8,0)</f>
        <v>8.3999999999999986</v>
      </c>
      <c r="AO15" s="30"/>
      <c r="AP15" s="12">
        <v>5</v>
      </c>
      <c r="AQ15" s="140">
        <f ca="1">IF(AP15&gt;0,(INDIRECT(ADDRESS(AP15,$AP$7,,,"ТаблицаСоответствия"))+AR15)*$AP$8,0)</f>
        <v>4.8</v>
      </c>
      <c r="AR15" s="30"/>
      <c r="AS15" s="12"/>
      <c r="AT15" s="27">
        <f ca="1">IF(AS15&gt;0,ROUND((INDIRECT(ADDRESS(AS15,$AS$7,,,"ТаблицаСоответствия"))+AU15)*$AS$8,0),)</f>
        <v>0</v>
      </c>
      <c r="AU15" s="30"/>
      <c r="AV15" s="12"/>
      <c r="AW15" s="162">
        <f ca="1">IF(AV15&gt;0,(INDIRECT(ADDRESS(AV15,$AV$7,,,"ТаблицаСоответствия"))+AX15)*$AV$8,0)</f>
        <v>0</v>
      </c>
      <c r="AX15" s="30"/>
      <c r="AY15" s="12"/>
      <c r="AZ15" s="27">
        <f ca="1">IF(AY15&gt;0,ROUND((INDIRECT(ADDRESS(AY15,$AY$7,,,"ТаблицаСоответствия"))+BA15)*$AY$8,0),)</f>
        <v>0</v>
      </c>
      <c r="BA15" s="30"/>
      <c r="BB15" s="12"/>
      <c r="BC15" s="27">
        <f ca="1">IF(BB15&gt;0,ROUND((INDIRECT(ADDRESS(BB15,$BB$7,,,"ТаблицаСоответствия"))+BD15)*$BB$8,0),)</f>
        <v>0</v>
      </c>
      <c r="BD15" s="30"/>
      <c r="BE15" s="12"/>
      <c r="BF15" s="27">
        <f ca="1">IF(BE15&gt;0,ROUND((INDIRECT(ADDRESS(BE15,$BE$7,,,"ТаблицаСоответствия"))+BG15)*$BE$8,0),)</f>
        <v>0</v>
      </c>
      <c r="BG15" s="30"/>
      <c r="BH15" s="12"/>
      <c r="BI15" s="27">
        <f ca="1">IF(BH15&gt;0,ROUND((INDIRECT(ADDRESS(BH15,$BH$7,,,"ТаблицаСоответствия"))+BJ15)*$BH$8,0),)</f>
        <v>0</v>
      </c>
      <c r="BJ15" s="30"/>
      <c r="BK15" s="12"/>
      <c r="BL15" s="27">
        <f ca="1">IF(BK15&gt;0,ROUND((INDIRECT(ADDRESS(BK15,$BK$7,,,"ТаблицаСоответствия"))+BM15)*$BK$8,0),)</f>
        <v>0</v>
      </c>
      <c r="BM15" s="30"/>
      <c r="BN15" s="12"/>
      <c r="BO15" s="27">
        <f ca="1">IF(BN15&gt;0,ROUND((INDIRECT(ADDRESS(BN15,$BN$7,,,"ТаблицаСоответствия"))+BP15)*$BN$8,0),)</f>
        <v>0</v>
      </c>
      <c r="BP15" s="30"/>
      <c r="BQ15" s="12">
        <v>99</v>
      </c>
      <c r="BR15" s="27">
        <f ca="1">IF(BQ15&gt;0,ROUND((INDIRECT(ADDRESS(BQ15,$BQ$7,,,"ТаблицаСоответствия"))+BS15)*$BQ$8,0),)</f>
        <v>16</v>
      </c>
      <c r="BS15" s="30"/>
      <c r="BT15" s="12"/>
      <c r="BU15" s="27">
        <f ca="1">IF(BT15&gt;0,ROUND((INDIRECT(ADDRESS(BT15,$BT$7,,,"ТаблицаСоответствия"))+BV15)*$BT$8,0),)</f>
        <v>0</v>
      </c>
      <c r="BV15" s="30"/>
      <c r="BW15" s="12"/>
      <c r="BX15" s="27">
        <f ca="1">IF(BW15&gt;0,ROUND((INDIRECT(ADDRESS(BW15,$BW$7,,,"ТаблицаСоответствия"))+BY15)*$BW$8,0),)</f>
        <v>0</v>
      </c>
      <c r="BY15" s="30"/>
      <c r="BZ15" s="12"/>
      <c r="CA15" s="27">
        <f ca="1">IF(BZ15&gt;0,ROUND((INDIRECT(ADDRESS(BZ15,$BZ$7,,,"ТаблицаСоответствия"))+CB15)*$BZ$8,0),)</f>
        <v>0</v>
      </c>
      <c r="CB15" s="30"/>
      <c r="CC15" s="12"/>
      <c r="CD15" s="27">
        <f ca="1">IF(CC15&gt;0,ROUND((INDIRECT(ADDRESS(CC15,$CC$7,,,"ТаблицаСоответствия"))+CE15)*$CC$8,0),)</f>
        <v>0</v>
      </c>
      <c r="CE15" s="30"/>
      <c r="CF15" s="12"/>
      <c r="CG15" s="27">
        <f ca="1">IF(CF15&gt;0,ROUND((INDIRECT(ADDRESS(CF15,$CF$7,,,"ТаблицаСоответствия"))+CH15)*$CF$8,0),)</f>
        <v>0</v>
      </c>
      <c r="CH15" s="30"/>
      <c r="CI15" s="12"/>
      <c r="CJ15" s="27">
        <f ca="1">IF(CI15&gt;0,ROUND((INDIRECT(ADDRESS(CI15,$CI$7,,,"ТаблицаСоответствия"))+CK15)*$CI$8,0),)</f>
        <v>0</v>
      </c>
      <c r="CK15" s="30"/>
      <c r="CL15" s="12"/>
      <c r="CM15" s="27">
        <f ca="1">IF(CL15&gt;0,ROUND((INDIRECT(ADDRESS(CL15,$CL$7,,,"ТаблицаСоответствия"))+CN15)*$CL$8,0),)</f>
        <v>0</v>
      </c>
      <c r="CN15" s="30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7">
        <f ca="1">IF(CU15&gt;0,ROUND((INDIRECT(ADDRESS(CU15,$CU$7,,,"ТаблицаСоответствия"))+CW15)*$CU$8,0),)</f>
        <v>0</v>
      </c>
      <c r="CW15" s="30"/>
      <c r="CX15" s="12"/>
      <c r="CY15" s="27">
        <f ca="1">IF(CX15&gt;0,ROUND((INDIRECT(ADDRESS(CX15,$CX$7,,,"ТаблицаСоответствия"))+CZ15)*$CX$8,0),)</f>
        <v>0</v>
      </c>
      <c r="CZ15" s="30"/>
      <c r="DA15" s="12"/>
      <c r="DB15" s="27">
        <f ca="1">IF(DA15&gt;0,ROUND((INDIRECT(ADDRESS(DA15,$DA$7,,,"ТаблицаСоответствия"))+DC15)*$DA$8,0),)</f>
        <v>0</v>
      </c>
      <c r="DC15" s="30"/>
      <c r="DD15" s="12"/>
      <c r="DE15" s="27">
        <f ca="1">IF(DD15&gt;0,ROUND((INDIRECT(ADDRESS(DD15,$DD$7,,,"ТаблицаСоответствия"))+DF15)*$DD$8,0),)</f>
        <v>0</v>
      </c>
      <c r="DF15" s="30"/>
      <c r="DG15" s="12"/>
      <c r="DH15" s="27">
        <f ca="1">IF(DG15&gt;0,ROUND((INDIRECT(ADDRESS(DG15,$DG$7,,,"ТаблицаСоответствия"))+DI15)*$DG$8,0),)</f>
        <v>0</v>
      </c>
      <c r="DI15" s="30"/>
      <c r="DJ15" s="12"/>
      <c r="DK15" s="27">
        <f ca="1">IF(DJ15&gt;0,ROUND((INDIRECT(ADDRESS(DJ15,$DJ$7,,,"ТаблицаСоответствия"))+DL15)*$DJ$8,0),)</f>
        <v>0</v>
      </c>
      <c r="DL15" s="30"/>
      <c r="DM15" s="12"/>
      <c r="DN15" s="27">
        <f ca="1">IF(DM15&gt;0,ROUND((INDIRECT(ADDRESS(DM15,$DM$7,,,"ТаблицаСоответствия"))+DO15)*$DM$8,0),)</f>
        <v>0</v>
      </c>
      <c r="DO15" s="30"/>
      <c r="DP15" s="12"/>
      <c r="DQ15" s="27">
        <f ca="1">IF(DP15&gt;0,ROUND((INDIRECT(ADDRESS(DP15,$DP$7,,,"ТаблицаСоответствия"))+DR15)*$DP$8,0),)</f>
        <v>0</v>
      </c>
      <c r="DR15" s="30"/>
      <c r="DS15" s="12"/>
      <c r="DT15" s="27">
        <f ca="1">IF(DS15&gt;0,ROUND((INDIRECT(ADDRESS(DS15,$DS$7,,,"ТаблицаСоответствия"))+DU15)*$DS$8,0),)</f>
        <v>0</v>
      </c>
      <c r="DU15" s="30"/>
      <c r="DV15" s="12"/>
      <c r="DW15" s="27">
        <f ca="1">IF(DV15&gt;0,ROUND((INDIRECT(ADDRESS(DV15,$DV$7,,,"ТаблицаСоответствия"))+DX15)*$DV$8,0),)</f>
        <v>0</v>
      </c>
      <c r="DX15" s="30"/>
      <c r="DY15" s="12"/>
      <c r="DZ15" s="27">
        <f ca="1">IF(DY15&gt;0,ROUND((INDIRECT(ADDRESS(DY15,$DY$7,,,"ТаблицаСоответствия"))+EA15)*$DY$8,0),)</f>
        <v>0</v>
      </c>
      <c r="EA15" s="30"/>
      <c r="EB15" s="12"/>
      <c r="EC15" s="27">
        <f ca="1">IF(EB15&gt;0,ROUND((INDIRECT(ADDRESS(EB15,$EB$7,,,"ТаблицаСоответствия"))+ED15)*$EB$8,0),)</f>
        <v>0</v>
      </c>
      <c r="ED15" s="30"/>
      <c r="EE15" s="151">
        <f ca="1">SUM(CS15,BC15,BF15,AK15,CD15,CG15,CY15,CV15,P15,DB15,CA15,AZ15,AQ15,AW15,BL15,BO15,BR15,J15,D15,G15,M15,BU15,BX15,BI15,AT15,S15,V15,Y15,AB15,AE15,AH15,AN15,DE15,DH15,DK15,DN15,DW15,DQ15,DT15,DZ15,EC15,CJ15,CM15,CP15)</f>
        <v>48.8</v>
      </c>
      <c r="EF15" s="287" t="str">
        <f t="shared" si="0"/>
        <v>Гришин Герман - Базаева Валерия</v>
      </c>
      <c r="EG15" s="288"/>
      <c r="EH15" s="289"/>
      <c r="EI15" s="31">
        <f ca="1">IF(EE15&gt;0,RANK(EE15,$EE$10:$EE$34),0)</f>
        <v>6</v>
      </c>
    </row>
    <row r="16" spans="1:139" ht="15.75" thickBot="1" x14ac:dyDescent="0.3">
      <c r="A16" s="5">
        <v>7</v>
      </c>
      <c r="B16" s="3" t="s">
        <v>84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>
        <v>318</v>
      </c>
      <c r="Y16" s="140">
        <f ca="1">IF(X16&gt;0,(INDIRECT(ADDRESS(X16,$X$7,,,"ТаблицаСоответствия"))+Z16)*$X$8,0)</f>
        <v>18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>
        <v>7</v>
      </c>
      <c r="AK16" s="140">
        <f ca="1">IF(AJ16&gt;0,(INDIRECT(ADDRESS(AJ16,$AJ$7,,,"ТаблицаСоответствия"))+AL16)*$AJ$8,0)</f>
        <v>16.799999999999997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/>
      <c r="AT16" s="27">
        <f ca="1">IF(AS16&gt;0,ROUND((INDIRECT(ADDRESS(AS16,$AS$7,,,"ТаблицаСоответствия"))+AU16)*$AS$8,0),)</f>
        <v>0</v>
      </c>
      <c r="AU16" s="41"/>
      <c r="AV16" s="12"/>
      <c r="AW16" s="162">
        <f ca="1">IF(AV16&gt;0,(INDIRECT(ADDRESS(AV16,$AV$7,,,"ТаблицаСоответствия"))+AX16)*$AV$8,0)</f>
        <v>0</v>
      </c>
      <c r="AX16" s="41"/>
      <c r="AY16" s="12"/>
      <c r="AZ16" s="27">
        <f ca="1">IF(AY16&gt;0,ROUND((INDIRECT(ADDRESS(AY16,$AY$7,,,"ТаблицаСоответствия"))+BA16)*$AY$8,0),)</f>
        <v>0</v>
      </c>
      <c r="BA16" s="41"/>
      <c r="BB16" s="12"/>
      <c r="BC16" s="27">
        <f ca="1">IF(BB16&gt;0,ROUND((INDIRECT(ADDRESS(BB16,$BB$7,,,"ТаблицаСоответствия"))+BD16)*$BB$8,0),)</f>
        <v>0</v>
      </c>
      <c r="BD16" s="41"/>
      <c r="BE16" s="12"/>
      <c r="BF16" s="27">
        <f ca="1">IF(BE16&gt;0,ROUND((INDIRECT(ADDRESS(BE16,$BE$7,,,"ТаблицаСоответствия"))+BG16)*$BE$8,0),)</f>
        <v>0</v>
      </c>
      <c r="BG16" s="41"/>
      <c r="BH16" s="12"/>
      <c r="BI16" s="27">
        <f ca="1">IF(BH16&gt;0,ROUND((INDIRECT(ADDRESS(BH16,$BH$7,,,"ТаблицаСоответствия"))+BJ16)*$BH$8,0),)</f>
        <v>0</v>
      </c>
      <c r="BJ16" s="41"/>
      <c r="BK16" s="12"/>
      <c r="BL16" s="27">
        <f ca="1">IF(BK16&gt;0,ROUND((INDIRECT(ADDRESS(BK16,$BK$7,,,"ТаблицаСоответствия"))+BM16)*$BK$8,0),)</f>
        <v>0</v>
      </c>
      <c r="BM16" s="30"/>
      <c r="BN16" s="12"/>
      <c r="BO16" s="27">
        <f ca="1">IF(BN16&gt;0,ROUND((INDIRECT(ADDRESS(BN16,$BN$7,,,"ТаблицаСоответствия"))+BP16)*$BN$8,0),)</f>
        <v>0</v>
      </c>
      <c r="BP16" s="30"/>
      <c r="BQ16" s="12"/>
      <c r="BR16" s="27">
        <f ca="1">IF(BQ16&gt;0,ROUND((INDIRECT(ADDRESS(BQ16,$BQ$7,,,"ТаблицаСоответствия"))+BS16)*$BQ$8,0),)</f>
        <v>0</v>
      </c>
      <c r="BS16" s="30"/>
      <c r="BT16" s="12"/>
      <c r="BU16" s="27">
        <f ca="1">IF(BT16&gt;0,ROUND((INDIRECT(ADDRESS(BT16,$BT$7,,,"ТаблицаСоответствия"))+BV16)*$BT$8,0),)</f>
        <v>0</v>
      </c>
      <c r="BV16" s="30"/>
      <c r="BW16" s="12"/>
      <c r="BX16" s="27">
        <f ca="1">IF(BW16&gt;0,ROUND((INDIRECT(ADDRESS(BW16,$BW$7,,,"ТаблицаСоответствия"))+BY16)*$BW$8,0),)</f>
        <v>0</v>
      </c>
      <c r="BY16" s="30"/>
      <c r="BZ16" s="12"/>
      <c r="CA16" s="27">
        <f ca="1">IF(BZ16&gt;0,ROUND((INDIRECT(ADDRESS(BZ16,$BZ$7,,,"ТаблицаСоответствия"))+CB16)*$BZ$8,0),)</f>
        <v>0</v>
      </c>
      <c r="CB16" s="30"/>
      <c r="CC16" s="12"/>
      <c r="CD16" s="27">
        <f ca="1">IF(CC16&gt;0,ROUND((INDIRECT(ADDRESS(CC16,$CC$7,,,"ТаблицаСоответствия"))+CE16)*$CC$8,0),)</f>
        <v>0</v>
      </c>
      <c r="CE16" s="30"/>
      <c r="CF16" s="12"/>
      <c r="CG16" s="27">
        <f ca="1">IF(CF16&gt;0,ROUND((INDIRECT(ADDRESS(CF16,$CF$7,,,"ТаблицаСоответствия"))+CH16)*$CF$8,0),)</f>
        <v>0</v>
      </c>
      <c r="CH16" s="30"/>
      <c r="CI16" s="12"/>
      <c r="CJ16" s="27">
        <f ca="1">IF(CI16&gt;0,ROUND((INDIRECT(ADDRESS(CI16,$CI$7,,,"ТаблицаСоответствия"))+CK16)*$CI$8,0),)</f>
        <v>0</v>
      </c>
      <c r="CK16" s="30"/>
      <c r="CL16" s="12"/>
      <c r="CM16" s="27">
        <f ca="1">IF(CL16&gt;0,ROUND((INDIRECT(ADDRESS(CL16,$CL$7,,,"ТаблицаСоответствия"))+CN16)*$CL$8,0),)</f>
        <v>0</v>
      </c>
      <c r="CN16" s="30"/>
      <c r="CO16" s="12"/>
      <c r="CP16" s="27">
        <f ca="1">IF(CO16&gt;0,ROUND((INDIRECT(ADDRESS(CO16,$CO$7,,,"ТаблицаСоответствия"))+CQ16)*$CO$8,0),)</f>
        <v>0</v>
      </c>
      <c r="CQ16" s="30"/>
      <c r="CR16" s="12"/>
      <c r="CS16" s="27">
        <f ca="1">IF(CR16&gt;0,ROUND((INDIRECT(ADDRESS(CR16,$CR$7,,,"ТаблицаСоответствия"))+CT16)*$CR$8,0),)</f>
        <v>0</v>
      </c>
      <c r="CT16" s="30"/>
      <c r="CU16" s="12"/>
      <c r="CV16" s="27">
        <f ca="1">IF(CU16&gt;0,ROUND((INDIRECT(ADDRESS(CU16,$CU$7,,,"ТаблицаСоответствия"))+CW16)*$CU$8,0),)</f>
        <v>0</v>
      </c>
      <c r="CW16" s="30"/>
      <c r="CX16" s="12"/>
      <c r="CY16" s="27">
        <f ca="1">IF(CX16&gt;0,ROUND((INDIRECT(ADDRESS(CX16,$CX$7,,,"ТаблицаСоответствия"))+CZ16)*$CX$8,0),)</f>
        <v>0</v>
      </c>
      <c r="CZ16" s="30"/>
      <c r="DA16" s="12"/>
      <c r="DB16" s="27">
        <f ca="1">IF(DA16&gt;0,ROUND((INDIRECT(ADDRESS(DA16,$DA$7,,,"ТаблицаСоответствия"))+DC16)*$DA$8,0),)</f>
        <v>0</v>
      </c>
      <c r="DC16" s="30"/>
      <c r="DD16" s="12"/>
      <c r="DE16" s="27">
        <f ca="1">IF(DD16&gt;0,ROUND((INDIRECT(ADDRESS(DD16,$DD$7,,,"ТаблицаСоответствия"))+DF16)*$DD$8,0),)</f>
        <v>0</v>
      </c>
      <c r="DF16" s="30"/>
      <c r="DG16" s="12"/>
      <c r="DH16" s="27">
        <f ca="1">IF(DG16&gt;0,ROUND((INDIRECT(ADDRESS(DG16,$DG$7,,,"ТаблицаСоответствия"))+DI16)*$DG$8,0),)</f>
        <v>0</v>
      </c>
      <c r="DI16" s="30"/>
      <c r="DJ16" s="12"/>
      <c r="DK16" s="27">
        <f ca="1">IF(DJ16&gt;0,ROUND((INDIRECT(ADDRESS(DJ16,$DJ$7,,,"ТаблицаСоответствия"))+DL16)*$DJ$8,0),)</f>
        <v>0</v>
      </c>
      <c r="DL16" s="30"/>
      <c r="DM16" s="12"/>
      <c r="DN16" s="27">
        <f ca="1">IF(DM16&gt;0,ROUND((INDIRECT(ADDRESS(DM16,$DM$7,,,"ТаблицаСоответствия"))+DO16)*$DM$8,0),)</f>
        <v>0</v>
      </c>
      <c r="DO16" s="30"/>
      <c r="DP16" s="12"/>
      <c r="DQ16" s="27">
        <f ca="1">IF(DP16&gt;0,ROUND((INDIRECT(ADDRESS(DP16,$DP$7,,,"ТаблицаСоответствия"))+DR16)*$DP$8,0),)</f>
        <v>0</v>
      </c>
      <c r="DR16" s="30"/>
      <c r="DS16" s="12"/>
      <c r="DT16" s="27">
        <f ca="1">IF(DS16&gt;0,ROUND((INDIRECT(ADDRESS(DS16,$DS$7,,,"ТаблицаСоответствия"))+DU16)*$DS$8,0),)</f>
        <v>0</v>
      </c>
      <c r="DU16" s="30"/>
      <c r="DV16" s="12"/>
      <c r="DW16" s="27">
        <f ca="1">IF(DV16&gt;0,ROUND((INDIRECT(ADDRESS(DV16,$DV$7,,,"ТаблицаСоответствия"))+DX16)*$DV$8,0),)</f>
        <v>0</v>
      </c>
      <c r="DX16" s="30"/>
      <c r="DY16" s="12"/>
      <c r="DZ16" s="27">
        <f ca="1">IF(DY16&gt;0,ROUND((INDIRECT(ADDRESS(DY16,$DY$7,,,"ТаблицаСоответствия"))+EA16)*$DY$8,0),)</f>
        <v>0</v>
      </c>
      <c r="EA16" s="30"/>
      <c r="EB16" s="12"/>
      <c r="EC16" s="27">
        <f ca="1">IF(EB16&gt;0,ROUND((INDIRECT(ADDRESS(EB16,$EB$7,,,"ТаблицаСоответствия"))+ED16)*$EB$8,0),)</f>
        <v>0</v>
      </c>
      <c r="ED16" s="30"/>
      <c r="EE16" s="151">
        <f ca="1">SUM(CS16,BC16,BF16,AK16,CD16,CG16,CY16,CV16,P16,DB16,CA16,AZ16,AQ16,AW16,BL16,BO16,BR16,J16,D16,G16,M16,BU16,BX16,BI16,AT16,S16,V16,Y16,AB16,AE16,AH16,AN16,DE16,DH16,DK16,DN16,DW16,DQ16,DT16,DZ16,EC16,CJ16,CM16,CP16)</f>
        <v>34.799999999999997</v>
      </c>
      <c r="EF16" s="287" t="str">
        <f t="shared" si="0"/>
        <v xml:space="preserve"> Нуртазин Амир - Терентьева Виктория</v>
      </c>
      <c r="EG16" s="288"/>
      <c r="EH16" s="289"/>
      <c r="EI16" s="31">
        <f ca="1">IF(EE16&gt;0,RANK(EE16,$EE$10:$EE$34),0)</f>
        <v>7</v>
      </c>
    </row>
    <row r="17" spans="1:139" ht="15.75" thickBot="1" x14ac:dyDescent="0.3">
      <c r="A17" s="5">
        <v>8</v>
      </c>
      <c r="B17" s="258" t="s">
        <v>143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>
        <v>50</v>
      </c>
      <c r="AB17" s="140">
        <f ca="1">IF(AA17&gt;0,(INDIRECT(ADDRESS(AA17,$AA$7,,,"ТаблицаСоответствия"))+AC17)*$AA$8,0)</f>
        <v>18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/>
      <c r="AK17" s="140">
        <f ca="1">IF(AJ17&gt;0,(INDIRECT(ADDRESS(AJ17,$AJ$7,,,"ТаблицаСоответствия"))+AL17)*$AJ$8,0)</f>
        <v>0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>
        <v>1</v>
      </c>
      <c r="AQ17" s="140">
        <f ca="1">IF(AP17&gt;0,(INDIRECT(ADDRESS(AP17,$AP$7,,,"ТаблицаСоответствия"))+AR17)*$AP$8,0)</f>
        <v>14.399999999999999</v>
      </c>
      <c r="AR17" s="30"/>
      <c r="AS17" s="12"/>
      <c r="AT17" s="27">
        <f ca="1">IF(AS17&gt;0,ROUND((INDIRECT(ADDRESS(AS17,$AS$7,,,"ТаблицаСоответствия"))+AU17)*$AS$8,0),)</f>
        <v>0</v>
      </c>
      <c r="AU17" s="30"/>
      <c r="AV17" s="12"/>
      <c r="AW17" s="162">
        <f ca="1">IF(AV17&gt;0,(INDIRECT(ADDRESS(AV17,$AV$7,,,"ТаблицаСоответствия"))+AX17)*$AV$8,0)</f>
        <v>0</v>
      </c>
      <c r="AX17" s="30"/>
      <c r="AY17" s="12"/>
      <c r="AZ17" s="27">
        <f ca="1">IF(AY17&gt;0,ROUND((INDIRECT(ADDRESS(AY17,$AY$7,,,"ТаблицаСоответствия"))+BA17)*$AY$8,0),)</f>
        <v>0</v>
      </c>
      <c r="BA17" s="116"/>
      <c r="BB17" s="12"/>
      <c r="BC17" s="27">
        <f ca="1">IF(BB17&gt;0,ROUND((INDIRECT(ADDRESS(BB17,$BB$7,,,"ТаблицаСоответствия"))+BD17)*$BB$8,0),)</f>
        <v>0</v>
      </c>
      <c r="BD17" s="116"/>
      <c r="BE17" s="12"/>
      <c r="BF17" s="27">
        <f ca="1">IF(BE17&gt;0,ROUND((INDIRECT(ADDRESS(BE17,$BE$7,,,"ТаблицаСоответствия"))+BG17)*$BE$8,0),)</f>
        <v>0</v>
      </c>
      <c r="BG17" s="116"/>
      <c r="BH17" s="12"/>
      <c r="BI17" s="27">
        <f ca="1">IF(BH17&gt;0,ROUND((INDIRECT(ADDRESS(BH17,$BH$7,,,"ТаблицаСоответствия"))+BJ17)*$BH$8,0),)</f>
        <v>0</v>
      </c>
      <c r="BJ17" s="116"/>
      <c r="BK17" s="12"/>
      <c r="BL17" s="27">
        <f ca="1">IF(BK17&gt;0,ROUND((INDIRECT(ADDRESS(BK17,$BK$7,,,"ТаблицаСоответствия"))+BM17)*$BK$8,0),)</f>
        <v>0</v>
      </c>
      <c r="BM17" s="30"/>
      <c r="BN17" s="12"/>
      <c r="BO17" s="27">
        <f ca="1">IF(BN17&gt;0,ROUND((INDIRECT(ADDRESS(BN17,$BN$7,,,"ТаблицаСоответствия"))+BP17)*$BN$8,0),)</f>
        <v>0</v>
      </c>
      <c r="BP17" s="30"/>
      <c r="BQ17" s="12"/>
      <c r="BR17" s="27">
        <f ca="1">IF(BQ17&gt;0,ROUND((INDIRECT(ADDRESS(BQ17,$BQ$7,,,"ТаблицаСоответствия"))+BS17)*$BQ$8,0),)</f>
        <v>0</v>
      </c>
      <c r="BS17" s="30"/>
      <c r="BT17" s="12"/>
      <c r="BU17" s="27">
        <f ca="1">IF(BT17&gt;0,ROUND((INDIRECT(ADDRESS(BT17,$BT$7,,,"ТаблицаСоответствия"))+BV17)*$BT$8,0),)</f>
        <v>0</v>
      </c>
      <c r="BV17" s="30"/>
      <c r="BW17" s="12"/>
      <c r="BX17" s="27">
        <f ca="1">IF(BW17&gt;0,ROUND((INDIRECT(ADDRESS(BW17,$BW$7,,,"ТаблицаСоответствия"))+BY17)*$BW$8,0),)</f>
        <v>0</v>
      </c>
      <c r="BY17" s="30"/>
      <c r="BZ17" s="12"/>
      <c r="CA17" s="27">
        <f ca="1">IF(BZ17&gt;0,ROUND((INDIRECT(ADDRESS(BZ17,$BZ$7,,,"ТаблицаСоответствия"))+CB17)*$BZ$8,0),)</f>
        <v>0</v>
      </c>
      <c r="CB17" s="30"/>
      <c r="CC17" s="12"/>
      <c r="CD17" s="27">
        <f ca="1">IF(CC17&gt;0,ROUND((INDIRECT(ADDRESS(CC17,$CC$7,,,"ТаблицаСоответствия"))+CE17)*$CC$8,0),)</f>
        <v>0</v>
      </c>
      <c r="CE17" s="30"/>
      <c r="CF17" s="12"/>
      <c r="CG17" s="27">
        <f ca="1">IF(CF17&gt;0,ROUND((INDIRECT(ADDRESS(CF17,$CF$7,,,"ТаблицаСоответствия"))+CH17)*$CF$8,0),)</f>
        <v>0</v>
      </c>
      <c r="CH17" s="30"/>
      <c r="CI17" s="12"/>
      <c r="CJ17" s="27">
        <f ca="1">IF(CI17&gt;0,ROUND((INDIRECT(ADDRESS(CI17,$CI$7,,,"ТаблицаСоответствия"))+CK17)*$CI$8,0),)</f>
        <v>0</v>
      </c>
      <c r="CK17" s="30"/>
      <c r="CL17" s="12"/>
      <c r="CM17" s="27">
        <f ca="1">IF(CL17&gt;0,ROUND((INDIRECT(ADDRESS(CL17,$CL$7,,,"ТаблицаСоответствия"))+CN17)*$CL$8,0),)</f>
        <v>0</v>
      </c>
      <c r="CN17" s="30"/>
      <c r="CO17" s="12"/>
      <c r="CP17" s="27">
        <f ca="1">IF(CO17&gt;0,ROUND((INDIRECT(ADDRESS(CO17,$CO$7,,,"ТаблицаСоответствия"))+CQ17)*$CO$8,0),)</f>
        <v>0</v>
      </c>
      <c r="CQ17" s="30"/>
      <c r="CR17" s="12"/>
      <c r="CS17" s="27">
        <f ca="1">IF(CR17&gt;0,ROUND((INDIRECT(ADDRESS(CR17,$CR$7,,,"ТаблицаСоответствия"))+CT17)*$CR$8,0),)</f>
        <v>0</v>
      </c>
      <c r="CT17" s="30"/>
      <c r="CU17" s="12"/>
      <c r="CV17" s="27">
        <f ca="1">IF(CU17&gt;0,ROUND((INDIRECT(ADDRESS(CU17,$CU$7,,,"ТаблицаСоответствия"))+CW17)*$CU$8,0),)</f>
        <v>0</v>
      </c>
      <c r="CW17" s="30"/>
      <c r="CX17" s="12"/>
      <c r="CY17" s="27">
        <f ca="1">IF(CX17&gt;0,ROUND((INDIRECT(ADDRESS(CX17,$CX$7,,,"ТаблицаСоответствия"))+CZ17)*$CX$8,0),)</f>
        <v>0</v>
      </c>
      <c r="CZ17" s="30"/>
      <c r="DA17" s="12"/>
      <c r="DB17" s="27">
        <f ca="1">IF(DA17&gt;0,ROUND((INDIRECT(ADDRESS(DA17,$DA$7,,,"ТаблицаСоответствия"))+DC17)*$DA$8,0),)</f>
        <v>0</v>
      </c>
      <c r="DC17" s="30"/>
      <c r="DD17" s="12"/>
      <c r="DE17" s="27">
        <f ca="1">IF(DD17&gt;0,ROUND((INDIRECT(ADDRESS(DD17,$DD$7,,,"ТаблицаСоответствия"))+DF17)*$DD$8,0),)</f>
        <v>0</v>
      </c>
      <c r="DF17" s="30"/>
      <c r="DG17" s="12"/>
      <c r="DH17" s="27">
        <f ca="1">IF(DG17&gt;0,ROUND((INDIRECT(ADDRESS(DG17,$DG$7,,,"ТаблицаСоответствия"))+DI17)*$DG$8,0),)</f>
        <v>0</v>
      </c>
      <c r="DI17" s="30"/>
      <c r="DJ17" s="12"/>
      <c r="DK17" s="27">
        <f ca="1">IF(DJ17&gt;0,ROUND((INDIRECT(ADDRESS(DJ17,$DJ$7,,,"ТаблицаСоответствия"))+DL17)*$DJ$8,0),)</f>
        <v>0</v>
      </c>
      <c r="DL17" s="30"/>
      <c r="DM17" s="12"/>
      <c r="DN17" s="27">
        <f ca="1">IF(DM17&gt;0,ROUND((INDIRECT(ADDRESS(DM17,$DM$7,,,"ТаблицаСоответствия"))+DO17)*$DM$8,0),)</f>
        <v>0</v>
      </c>
      <c r="DO17" s="30"/>
      <c r="DP17" s="12"/>
      <c r="DQ17" s="27">
        <f ca="1">IF(DP17&gt;0,ROUND((INDIRECT(ADDRESS(DP17,$DP$7,,,"ТаблицаСоответствия"))+DR17)*$DP$8,0),)</f>
        <v>0</v>
      </c>
      <c r="DR17" s="30"/>
      <c r="DS17" s="12"/>
      <c r="DT17" s="27">
        <f ca="1">IF(DS17&gt;0,ROUND((INDIRECT(ADDRESS(DS17,$DS$7,,,"ТаблицаСоответствия"))+DU17)*$DS$8,0),)</f>
        <v>0</v>
      </c>
      <c r="DU17" s="30"/>
      <c r="DV17" s="12"/>
      <c r="DW17" s="27">
        <f ca="1">IF(DV17&gt;0,ROUND((INDIRECT(ADDRESS(DV17,$DV$7,,,"ТаблицаСоответствия"))+DX17)*$DV$8,0),)</f>
        <v>0</v>
      </c>
      <c r="DX17" s="30"/>
      <c r="DY17" s="12"/>
      <c r="DZ17" s="27">
        <f ca="1">IF(DY17&gt;0,ROUND((INDIRECT(ADDRESS(DY17,$DY$7,,,"ТаблицаСоответствия"))+EA17)*$DY$8,0),)</f>
        <v>0</v>
      </c>
      <c r="EA17" s="30"/>
      <c r="EB17" s="12"/>
      <c r="EC17" s="27">
        <f ca="1">IF(EB17&gt;0,ROUND((INDIRECT(ADDRESS(EB17,$EB$7,,,"ТаблицаСоответствия"))+ED17)*$EB$8,0),)</f>
        <v>0</v>
      </c>
      <c r="ED17" s="30"/>
      <c r="EE17" s="151">
        <f ca="1">SUM(CS17,BC17,BF17,AK17,CD17,CG17,CY17,CV17,P17,DB17,CA17,AZ17,AQ17,AW17,BL17,BO17,BR17,J17,D17,G17,M17,BU17,BX17,BI17,AT17,S17,V17,Y17,AB17,AE17,AH17,AN17,DE17,DH17,DK17,DN17,DW17,DQ17,DT17,DZ17,EC17,CJ17,CM17,CP17)</f>
        <v>32.4</v>
      </c>
      <c r="EF17" s="287" t="str">
        <f t="shared" si="0"/>
        <v>Карпов Дмитрий  - Медведева Любовь</v>
      </c>
      <c r="EG17" s="288"/>
      <c r="EH17" s="289"/>
      <c r="EI17" s="31">
        <f ca="1">IF(EE17&gt;0,RANK(EE17,$EE$10:$EE$34),0)</f>
        <v>8</v>
      </c>
    </row>
    <row r="18" spans="1:139" ht="15.75" thickBot="1" x14ac:dyDescent="0.3">
      <c r="A18" s="5">
        <v>9</v>
      </c>
      <c r="B18" s="193" t="s">
        <v>149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>
        <v>78</v>
      </c>
      <c r="AB18" s="140">
        <f ca="1">IF(AA18&gt;0,(INDIRECT(ADDRESS(AA18,$AA$7,,,"ТаблицаСоответствия"))+AC18)*$AA$8,0)</f>
        <v>18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/>
      <c r="AK18" s="140">
        <f ca="1">IF(AJ18&gt;0,(INDIRECT(ADDRESS(AJ18,$AJ$7,,,"ТаблицаСоответствия"))+AL18)*$AJ$8,0)</f>
        <v>0</v>
      </c>
      <c r="AL18" s="30"/>
      <c r="AM18" s="12"/>
      <c r="AN18" s="140">
        <f ca="1">IF(AM18&gt;0,(INDIRECT(ADDRESS(AM18,$AM$7,,,"ТаблицаСоответствия"))+AO18)*$AM$8,0)</f>
        <v>0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27">
        <f ca="1">IF(AS18&gt;0,ROUND((INDIRECT(ADDRESS(AS18,$AS$7,,,"ТаблицаСоответствия"))+AU18)*$AS$8,0),)</f>
        <v>0</v>
      </c>
      <c r="AU18" s="30"/>
      <c r="AV18" s="12"/>
      <c r="AW18" s="162">
        <f ca="1">IF(AV18&gt;0,(INDIRECT(ADDRESS(AV18,$AV$7,,,"ТаблицаСоответствия"))+AX18)*$AV$8,0)</f>
        <v>0</v>
      </c>
      <c r="AX18" s="30"/>
      <c r="AY18" s="12"/>
      <c r="AZ18" s="27">
        <f ca="1">IF(AY18&gt;0,ROUND((INDIRECT(ADDRESS(AY18,$AY$7,,,"ТаблицаСоответствия"))+BA18)*$AY$8,0),)</f>
        <v>0</v>
      </c>
      <c r="BA18" s="116"/>
      <c r="BB18" s="12"/>
      <c r="BC18" s="27">
        <f ca="1">IF(BB18&gt;0,ROUND((INDIRECT(ADDRESS(BB18,$BB$7,,,"ТаблицаСоответствия"))+BD18)*$BB$8,0),)</f>
        <v>0</v>
      </c>
      <c r="BD18" s="116"/>
      <c r="BE18" s="12"/>
      <c r="BF18" s="27">
        <f ca="1">IF(BE18&gt;0,ROUND((INDIRECT(ADDRESS(BE18,$BE$7,,,"ТаблицаСоответствия"))+BG18)*$BE$8,0),)</f>
        <v>0</v>
      </c>
      <c r="BG18" s="116"/>
      <c r="BH18" s="12"/>
      <c r="BI18" s="27">
        <f ca="1">IF(BH18&gt;0,ROUND((INDIRECT(ADDRESS(BH18,$BH$7,,,"ТаблицаСоответствия"))+BJ18)*$BH$8,0),)</f>
        <v>0</v>
      </c>
      <c r="BJ18" s="116"/>
      <c r="BK18" s="12"/>
      <c r="BL18" s="27">
        <f ca="1">IF(BK18&gt;0,ROUND((INDIRECT(ADDRESS(BK18,$BK$7,,,"ТаблицаСоответствия"))+BM18)*$BK$8,0),)</f>
        <v>0</v>
      </c>
      <c r="BM18" s="30"/>
      <c r="BN18" s="12"/>
      <c r="BO18" s="27">
        <f ca="1">IF(BN18&gt;0,ROUND((INDIRECT(ADDRESS(BN18,$BN$7,,,"ТаблицаСоответствия"))+BP18)*$BN$8,0),)</f>
        <v>0</v>
      </c>
      <c r="BP18" s="30"/>
      <c r="BQ18" s="12"/>
      <c r="BR18" s="27">
        <f ca="1">IF(BQ18&gt;0,ROUND((INDIRECT(ADDRESS(BQ18,$BQ$7,,,"ТаблицаСоответствия"))+BS18)*$BQ$8,0),)</f>
        <v>0</v>
      </c>
      <c r="BS18" s="30"/>
      <c r="BT18" s="12"/>
      <c r="BU18" s="27">
        <f ca="1">IF(BT18&gt;0,ROUND((INDIRECT(ADDRESS(BT18,$BT$7,,,"ТаблицаСоответствия"))+BV18)*$BT$8,0),)</f>
        <v>0</v>
      </c>
      <c r="BV18" s="30"/>
      <c r="BW18" s="12"/>
      <c r="BX18" s="27">
        <f ca="1">IF(BW18&gt;0,ROUND((INDIRECT(ADDRESS(BW18,$BW$7,,,"ТаблицаСоответствия"))+BY18)*$BW$8,0),)</f>
        <v>0</v>
      </c>
      <c r="BY18" s="30"/>
      <c r="BZ18" s="12"/>
      <c r="CA18" s="27">
        <f ca="1">IF(BZ18&gt;0,ROUND((INDIRECT(ADDRESS(BZ18,$BZ$7,,,"ТаблицаСоответствия"))+CB18)*$BZ$8,0),)</f>
        <v>0</v>
      </c>
      <c r="CB18" s="30"/>
      <c r="CC18" s="12"/>
      <c r="CD18" s="27">
        <f ca="1">IF(CC18&gt;0,ROUND((INDIRECT(ADDRESS(CC18,$CC$7,,,"ТаблицаСоответствия"))+CE18)*$CC$8,0),)</f>
        <v>0</v>
      </c>
      <c r="CE18" s="30"/>
      <c r="CF18" s="12"/>
      <c r="CG18" s="27">
        <f ca="1">IF(CF18&gt;0,ROUND((INDIRECT(ADDRESS(CF18,$CF$7,,,"ТаблицаСоответствия"))+CH18)*$CF$8,0),)</f>
        <v>0</v>
      </c>
      <c r="CH18" s="30"/>
      <c r="CI18" s="12"/>
      <c r="CJ18" s="27">
        <f ca="1">IF(CI18&gt;0,ROUND((INDIRECT(ADDRESS(CI18,$CI$7,,,"ТаблицаСоответствия"))+CK18)*$CI$8,0),)</f>
        <v>0</v>
      </c>
      <c r="CK18" s="30"/>
      <c r="CL18" s="12"/>
      <c r="CM18" s="27">
        <f ca="1">IF(CL18&gt;0,ROUND((INDIRECT(ADDRESS(CL18,$CL$7,,,"ТаблицаСоответствия"))+CN18)*$CL$8,0),)</f>
        <v>0</v>
      </c>
      <c r="CN18" s="30"/>
      <c r="CO18" s="12"/>
      <c r="CP18" s="27">
        <f ca="1">IF(CO18&gt;0,ROUND((INDIRECT(ADDRESS(CO18,$CO$7,,,"ТаблицаСоответствия"))+CQ18)*$CO$8,0),)</f>
        <v>0</v>
      </c>
      <c r="CQ18" s="30"/>
      <c r="CR18" s="12"/>
      <c r="CS18" s="27">
        <f ca="1">IF(CR18&gt;0,ROUND((INDIRECT(ADDRESS(CR18,$CR$7,,,"ТаблицаСоответствия"))+CT18)*$CR$8,0),)</f>
        <v>0</v>
      </c>
      <c r="CT18" s="30"/>
      <c r="CU18" s="12"/>
      <c r="CV18" s="27">
        <f ca="1">IF(CU18&gt;0,ROUND((INDIRECT(ADDRESS(CU18,$CU$7,,,"ТаблицаСоответствия"))+CW18)*$CU$8,0),)</f>
        <v>0</v>
      </c>
      <c r="CW18" s="30"/>
      <c r="CX18" s="12"/>
      <c r="CY18" s="27">
        <f ca="1">IF(CX18&gt;0,ROUND((INDIRECT(ADDRESS(CX18,$CX$7,,,"ТаблицаСоответствия"))+CZ18)*$CX$8,0),)</f>
        <v>0</v>
      </c>
      <c r="CZ18" s="30"/>
      <c r="DA18" s="12"/>
      <c r="DB18" s="27">
        <f ca="1">IF(DA18&gt;0,ROUND((INDIRECT(ADDRESS(DA18,$DA$7,,,"ТаблицаСоответствия"))+DC18)*$DA$8,0),)</f>
        <v>0</v>
      </c>
      <c r="DC18" s="30"/>
      <c r="DD18" s="12"/>
      <c r="DE18" s="27">
        <f ca="1">IF(DD18&gt;0,ROUND((INDIRECT(ADDRESS(DD18,$DD$7,,,"ТаблицаСоответствия"))+DF18)*$DD$8,0),)</f>
        <v>0</v>
      </c>
      <c r="DF18" s="30"/>
      <c r="DG18" s="12"/>
      <c r="DH18" s="27">
        <f ca="1">IF(DG18&gt;0,ROUND((INDIRECT(ADDRESS(DG18,$DG$7,,,"ТаблицаСоответствия"))+DI18)*$DG$8,0),)</f>
        <v>0</v>
      </c>
      <c r="DI18" s="30"/>
      <c r="DJ18" s="12"/>
      <c r="DK18" s="27">
        <f ca="1">IF(DJ18&gt;0,ROUND((INDIRECT(ADDRESS(DJ18,$DJ$7,,,"ТаблицаСоответствия"))+DL18)*$DJ$8,0),)</f>
        <v>0</v>
      </c>
      <c r="DL18" s="30"/>
      <c r="DM18" s="12"/>
      <c r="DN18" s="27">
        <f ca="1">IF(DM18&gt;0,ROUND((INDIRECT(ADDRESS(DM18,$DM$7,,,"ТаблицаСоответствия"))+DO18)*$DM$8,0),)</f>
        <v>0</v>
      </c>
      <c r="DO18" s="30"/>
      <c r="DP18" s="12"/>
      <c r="DQ18" s="27">
        <f ca="1">IF(DP18&gt;0,ROUND((INDIRECT(ADDRESS(DP18,$DP$7,,,"ТаблицаСоответствия"))+DR18)*$DP$8,0),)</f>
        <v>0</v>
      </c>
      <c r="DR18" s="30"/>
      <c r="DS18" s="12"/>
      <c r="DT18" s="27">
        <f ca="1">IF(DS18&gt;0,ROUND((INDIRECT(ADDRESS(DS18,$DS$7,,,"ТаблицаСоответствия"))+DU18)*$DS$8,0),)</f>
        <v>0</v>
      </c>
      <c r="DU18" s="30"/>
      <c r="DV18" s="12"/>
      <c r="DW18" s="27">
        <f ca="1">IF(DV18&gt;0,ROUND((INDIRECT(ADDRESS(DV18,$DV$7,,,"ТаблицаСоответствия"))+DX18)*$DV$8,0),)</f>
        <v>0</v>
      </c>
      <c r="DX18" s="30"/>
      <c r="DY18" s="12"/>
      <c r="DZ18" s="27">
        <f ca="1">IF(DY18&gt;0,ROUND((INDIRECT(ADDRESS(DY18,$DY$7,,,"ТаблицаСоответствия"))+EA18)*$DY$8,0),)</f>
        <v>0</v>
      </c>
      <c r="EA18" s="30"/>
      <c r="EB18" s="12"/>
      <c r="EC18" s="27">
        <f ca="1">IF(EB18&gt;0,ROUND((INDIRECT(ADDRESS(EB18,$EB$7,,,"ТаблицаСоответствия"))+ED18)*$EB$8,0),)</f>
        <v>0</v>
      </c>
      <c r="ED18" s="30"/>
      <c r="EE18" s="151">
        <f ca="1">SUM(CS18,BC18,BF18,AK18,CD18,CG18,CY18,CV18,P18,DB18,CA18,AZ18,AQ18,AW18,BL18,BO18,BR18,J18,D18,G18,M18,BU18,BX18,BI18,AT18,S18,V18,Y18,AB18,AE18,AH18,AN18,DE18,DH18,DK18,DN18,DW18,DQ18,DT18,DZ18,EC18,CJ18,CM18,CP18)</f>
        <v>18</v>
      </c>
      <c r="EF18" s="287" t="str">
        <f t="shared" si="0"/>
        <v>Мильков Александр - Статник Полина</v>
      </c>
      <c r="EG18" s="288"/>
      <c r="EH18" s="289"/>
      <c r="EI18" s="31">
        <f ca="1">IF(EE18&gt;0,RANK(EE18,$EE$10:$EE$34),0)</f>
        <v>9</v>
      </c>
    </row>
    <row r="19" spans="1:139" s="32" customFormat="1" ht="15.75" thickBot="1" x14ac:dyDescent="0.3">
      <c r="A19" s="5">
        <v>10</v>
      </c>
      <c r="B19" s="29" t="s">
        <v>147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>
        <v>81</v>
      </c>
      <c r="AB19" s="140">
        <f ca="1">IF(AA19&gt;0,(INDIRECT(ADDRESS(AA19,$AA$7,,,"ТаблицаСоответствия"))+AC19)*$AA$8,0)</f>
        <v>18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27">
        <f ca="1">IF(AS19&gt;0,ROUND((INDIRECT(ADDRESS(AS19,$AS$7,,,"ТаблицаСоответствия"))+AU19)*$AS$8,0),)</f>
        <v>0</v>
      </c>
      <c r="AU19" s="30"/>
      <c r="AV19" s="12"/>
      <c r="AW19" s="162">
        <f ca="1">IF(AV19&gt;0,(INDIRECT(ADDRESS(AV19,$AV$7,,,"ТаблицаСоответствия"))+AX19)*$AV$8,0)</f>
        <v>0</v>
      </c>
      <c r="AX19" s="30"/>
      <c r="AY19" s="12"/>
      <c r="AZ19" s="27">
        <f ca="1">IF(AY19&gt;0,ROUND((INDIRECT(ADDRESS(AY19,$AY$7,,,"ТаблицаСоответствия"))+BA19)*$AY$8,0),)</f>
        <v>0</v>
      </c>
      <c r="BA19" s="116"/>
      <c r="BB19" s="12"/>
      <c r="BC19" s="27">
        <f ca="1">IF(BB19&gt;0,ROUND((INDIRECT(ADDRESS(BB19,$BB$7,,,"ТаблицаСоответствия"))+BD19)*$BB$8,0),)</f>
        <v>0</v>
      </c>
      <c r="BD19" s="116"/>
      <c r="BE19" s="12"/>
      <c r="BF19" s="27">
        <f ca="1">IF(BE19&gt;0,ROUND((INDIRECT(ADDRESS(BE19,$BE$7,,,"ТаблицаСоответствия"))+BG19)*$BE$8,0),)</f>
        <v>0</v>
      </c>
      <c r="BG19" s="116"/>
      <c r="BH19" s="12"/>
      <c r="BI19" s="27">
        <f ca="1">IF(BH19&gt;0,ROUND((INDIRECT(ADDRESS(BH19,$BH$7,,,"ТаблицаСоответствия"))+BJ19)*$BH$8,0),)</f>
        <v>0</v>
      </c>
      <c r="BJ19" s="116"/>
      <c r="BK19" s="12"/>
      <c r="BL19" s="27">
        <f ca="1">IF(BK19&gt;0,ROUND((INDIRECT(ADDRESS(BK19,$BK$7,,,"ТаблицаСоответствия"))+BM19)*$BK$8,0),)</f>
        <v>0</v>
      </c>
      <c r="BM19" s="30"/>
      <c r="BN19" s="12"/>
      <c r="BO19" s="27">
        <f ca="1">IF(BN19&gt;0,ROUND((INDIRECT(ADDRESS(BN19,$BN$7,,,"ТаблицаСоответствия"))+BP19)*$BN$8,0),)</f>
        <v>0</v>
      </c>
      <c r="BP19" s="30"/>
      <c r="BQ19" s="12"/>
      <c r="BR19" s="27">
        <f ca="1">IF(BQ19&gt;0,ROUND((INDIRECT(ADDRESS(BQ19,$BQ$7,,,"ТаблицаСоответствия"))+BS19)*$BQ$8,0),)</f>
        <v>0</v>
      </c>
      <c r="BS19" s="30"/>
      <c r="BT19" s="12"/>
      <c r="BU19" s="27">
        <f ca="1">IF(BT19&gt;0,ROUND((INDIRECT(ADDRESS(BT19,$BT$7,,,"ТаблицаСоответствия"))+BV19)*$BT$8,0),)</f>
        <v>0</v>
      </c>
      <c r="BV19" s="30"/>
      <c r="BW19" s="12"/>
      <c r="BX19" s="27">
        <f ca="1">IF(BW19&gt;0,ROUND((INDIRECT(ADDRESS(BW19,$BW$7,,,"ТаблицаСоответствия"))+BY19)*$BW$8,0),)</f>
        <v>0</v>
      </c>
      <c r="BY19" s="30"/>
      <c r="BZ19" s="12"/>
      <c r="CA19" s="27">
        <f ca="1">IF(BZ19&gt;0,ROUND((INDIRECT(ADDRESS(BZ19,$BZ$7,,,"ТаблицаСоответствия"))+CB19)*$BZ$8,0),)</f>
        <v>0</v>
      </c>
      <c r="CB19" s="30"/>
      <c r="CC19" s="12"/>
      <c r="CD19" s="27">
        <f ca="1">IF(CC19&gt;0,ROUND((INDIRECT(ADDRESS(CC19,$CC$7,,,"ТаблицаСоответствия"))+CE19)*$CC$8,0),)</f>
        <v>0</v>
      </c>
      <c r="CE19" s="30"/>
      <c r="CF19" s="12"/>
      <c r="CG19" s="27">
        <f ca="1">IF(CF19&gt;0,ROUND((INDIRECT(ADDRESS(CF19,$CF$7,,,"ТаблицаСоответствия"))+CH19)*$CF$8,0),)</f>
        <v>0</v>
      </c>
      <c r="CH19" s="30"/>
      <c r="CI19" s="12"/>
      <c r="CJ19" s="27">
        <f ca="1">IF(CI19&gt;0,ROUND((INDIRECT(ADDRESS(CI19,$CI$7,,,"ТаблицаСоответствия"))+CK19)*$CI$8,0),)</f>
        <v>0</v>
      </c>
      <c r="CK19" s="30"/>
      <c r="CL19" s="12"/>
      <c r="CM19" s="27">
        <f ca="1">IF(CL19&gt;0,ROUND((INDIRECT(ADDRESS(CL19,$CL$7,,,"ТаблицаСоответствия"))+CN19)*$CL$8,0),)</f>
        <v>0</v>
      </c>
      <c r="CN19" s="30"/>
      <c r="CO19" s="12"/>
      <c r="CP19" s="27">
        <f ca="1">IF(CO19&gt;0,ROUND((INDIRECT(ADDRESS(CO19,$CO$7,,,"ТаблицаСоответствия"))+CQ19)*$CO$8,0),)</f>
        <v>0</v>
      </c>
      <c r="CQ19" s="30"/>
      <c r="CR19" s="12"/>
      <c r="CS19" s="27">
        <f ca="1">IF(CR19&gt;0,ROUND((INDIRECT(ADDRESS(CR19,$CR$7,,,"ТаблицаСоответствия"))+CT19)*$CR$8,0),)</f>
        <v>0</v>
      </c>
      <c r="CT19" s="30"/>
      <c r="CU19" s="12"/>
      <c r="CV19" s="27">
        <f ca="1">IF(CU19&gt;0,ROUND((INDIRECT(ADDRESS(CU19,$CU$7,,,"ТаблицаСоответствия"))+CW19)*$CU$8,0),)</f>
        <v>0</v>
      </c>
      <c r="CW19" s="30"/>
      <c r="CX19" s="12"/>
      <c r="CY19" s="27">
        <f ca="1">IF(CX19&gt;0,ROUND((INDIRECT(ADDRESS(CX19,$CX$7,,,"ТаблицаСоответствия"))+CZ19)*$CX$8,0),)</f>
        <v>0</v>
      </c>
      <c r="CZ19" s="30"/>
      <c r="DA19" s="12"/>
      <c r="DB19" s="27">
        <f ca="1">IF(DA19&gt;0,ROUND((INDIRECT(ADDRESS(DA19,$DA$7,,,"ТаблицаСоответствия"))+DC19)*$DA$8,0),)</f>
        <v>0</v>
      </c>
      <c r="DC19" s="30"/>
      <c r="DD19" s="12"/>
      <c r="DE19" s="27">
        <f ca="1">IF(DD19&gt;0,ROUND((INDIRECT(ADDRESS(DD19,$DD$7,,,"ТаблицаСоответствия"))+DF19)*$DD$8,0),)</f>
        <v>0</v>
      </c>
      <c r="DF19" s="30"/>
      <c r="DG19" s="12"/>
      <c r="DH19" s="27">
        <f ca="1">IF(DG19&gt;0,ROUND((INDIRECT(ADDRESS(DG19,$DG$7,,,"ТаблицаСоответствия"))+DI19)*$DG$8,0),)</f>
        <v>0</v>
      </c>
      <c r="DI19" s="30"/>
      <c r="DJ19" s="12"/>
      <c r="DK19" s="27">
        <f ca="1">IF(DJ19&gt;0,ROUND((INDIRECT(ADDRESS(DJ19,$DJ$7,,,"ТаблицаСоответствия"))+DL19)*$DJ$8,0),)</f>
        <v>0</v>
      </c>
      <c r="DL19" s="30"/>
      <c r="DM19" s="12"/>
      <c r="DN19" s="27">
        <f ca="1">IF(DM19&gt;0,ROUND((INDIRECT(ADDRESS(DM19,$DM$7,,,"ТаблицаСоответствия"))+DO19)*$DM$8,0),)</f>
        <v>0</v>
      </c>
      <c r="DO19" s="30"/>
      <c r="DP19" s="12"/>
      <c r="DQ19" s="27">
        <f ca="1">IF(DP19&gt;0,ROUND((INDIRECT(ADDRESS(DP19,$DP$7,,,"ТаблицаСоответствия"))+DR19)*$DP$8,0),)</f>
        <v>0</v>
      </c>
      <c r="DR19" s="30"/>
      <c r="DS19" s="12"/>
      <c r="DT19" s="27">
        <f ca="1">IF(DS19&gt;0,ROUND((INDIRECT(ADDRESS(DS19,$DS$7,,,"ТаблицаСоответствия"))+DU19)*$DS$8,0),)</f>
        <v>0</v>
      </c>
      <c r="DU19" s="30"/>
      <c r="DV19" s="12"/>
      <c r="DW19" s="27">
        <f ca="1">IF(DV19&gt;0,ROUND((INDIRECT(ADDRESS(DV19,$DV$7,,,"ТаблицаСоответствия"))+DX19)*$DV$8,0),)</f>
        <v>0</v>
      </c>
      <c r="DX19" s="30"/>
      <c r="DY19" s="12"/>
      <c r="DZ19" s="27">
        <f ca="1">IF(DY19&gt;0,ROUND((INDIRECT(ADDRESS(DY19,$DY$7,,,"ТаблицаСоответствия"))+EA19)*$DY$8,0),)</f>
        <v>0</v>
      </c>
      <c r="EA19" s="30"/>
      <c r="EB19" s="12"/>
      <c r="EC19" s="27">
        <f ca="1">IF(EB19&gt;0,ROUND((INDIRECT(ADDRESS(EB19,$EB$7,,,"ТаблицаСоответствия"))+ED19)*$EB$8,0),)</f>
        <v>0</v>
      </c>
      <c r="ED19" s="30"/>
      <c r="EE19" s="151">
        <f ca="1">SUM(CS19,BC19,BF19,AK19,CD19,CG19,CY19,CV19,P19,DB19,CA19,AZ19,AQ19,AW19,BL19,BO19,BR19,J19,D19,G19,M19,BU19,BX19,BI19,AT19,S19,V19,Y19,AB19,AE19,AH19,AN19,DE19,DH19,DK19,DN19,DW19,DQ19,DT19,DZ19,EC19,CJ19,CM19,CP19)</f>
        <v>18</v>
      </c>
      <c r="EF19" s="292" t="str">
        <f t="shared" si="0"/>
        <v>Тарасов Владислав - Быкова Виктория</v>
      </c>
      <c r="EG19" s="293"/>
      <c r="EH19" s="294"/>
      <c r="EI19" s="31">
        <f ca="1">IF(EE19&gt;0,RANK(EE19,$EE$10:$EE$34),0)</f>
        <v>9</v>
      </c>
    </row>
    <row r="20" spans="1:139" ht="15.75" thickBot="1" x14ac:dyDescent="0.3">
      <c r="A20" s="5">
        <v>11</v>
      </c>
      <c r="B20" s="178" t="s">
        <v>150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>
        <v>278</v>
      </c>
      <c r="M20" s="140">
        <f ca="1">IF(L20&gt;0,(INDIRECT(ADDRESS(L20,$L$7,,,"ТаблицаСоответствия"))+N20)*$L$8,0)</f>
        <v>18</v>
      </c>
      <c r="N20" s="30"/>
      <c r="O20" s="12">
        <v>339</v>
      </c>
      <c r="P20" s="140">
        <f ca="1">IF(O20&gt;0,(INDIRECT(ADDRESS(O20,$O$7,,,"ТаблицаСоответствия"))+Q20)*$O$8,0)</f>
        <v>18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/>
      <c r="AN20" s="140">
        <f ca="1">IF(AM20&gt;0,(INDIRECT(ADDRESS(AM20,$AM$7,,,"ТаблицаСоответствия"))+AO20)*$AM$8,0)</f>
        <v>0</v>
      </c>
      <c r="AO20" s="30"/>
      <c r="AP20" s="12"/>
      <c r="AQ20" s="140">
        <f ca="1">IF(AP20&gt;0,(INDIRECT(ADDRESS(AP20,$AP$7,,,"ТаблицаСоответствия"))+AR20)*$AP$8,0)</f>
        <v>0</v>
      </c>
      <c r="AR20" s="30"/>
      <c r="AS20" s="12"/>
      <c r="AT20" s="27">
        <f ca="1">IF(AS20&gt;0,ROUND((INDIRECT(ADDRESS(AS20,$AS$7,,,"ТаблицаСоответствия"))+AU20)*$AS$8,0),)</f>
        <v>0</v>
      </c>
      <c r="AU20" s="30"/>
      <c r="AV20" s="12">
        <v>74</v>
      </c>
      <c r="AW20" s="162">
        <f ca="1">IF(AV20&gt;0,(INDIRECT(ADDRESS(AV20,$AV$7,,,"ТаблицаСоответствия"))+AX20)*$AV$8,0)</f>
        <v>16</v>
      </c>
      <c r="AX20" s="30"/>
      <c r="AY20" s="12"/>
      <c r="AZ20" s="27">
        <f ca="1">IF(AY20&gt;0,ROUND((INDIRECT(ADDRESS(AY20,$AY$7,,,"ТаблицаСоответствия"))+BA20)*$AY$8,0),)</f>
        <v>0</v>
      </c>
      <c r="BA20" s="30"/>
      <c r="BB20" s="12"/>
      <c r="BC20" s="27">
        <f ca="1">IF(BB20&gt;0,ROUND((INDIRECT(ADDRESS(BB20,$BB$7,,,"ТаблицаСоответствия"))+BD20)*$BB$8,0),)</f>
        <v>0</v>
      </c>
      <c r="BD20" s="30"/>
      <c r="BE20" s="12"/>
      <c r="BF20" s="27">
        <f ca="1">IF(BE20&gt;0,ROUND((INDIRECT(ADDRESS(BE20,$BE$7,,,"ТаблицаСоответствия"))+BG20)*$BE$8,0),)</f>
        <v>0</v>
      </c>
      <c r="BG20" s="30"/>
      <c r="BH20" s="12"/>
      <c r="BI20" s="27">
        <f ca="1">IF(BH20&gt;0,ROUND((INDIRECT(ADDRESS(BH20,$BH$7,,,"ТаблицаСоответствия"))+BJ20)*$BH$8,0),)</f>
        <v>0</v>
      </c>
      <c r="BJ20" s="30"/>
      <c r="BK20" s="12"/>
      <c r="BL20" s="27">
        <f ca="1">IF(BK20&gt;0,ROUND((INDIRECT(ADDRESS(BK20,$BK$7,,,"ТаблицаСоответствия"))+BM20)*$BK$8,0),)</f>
        <v>0</v>
      </c>
      <c r="BM20" s="30"/>
      <c r="BN20" s="12"/>
      <c r="BO20" s="27">
        <f ca="1">IF(BN20&gt;0,ROUND((INDIRECT(ADDRESS(BN20,$BN$7,,,"ТаблицаСоответствия"))+BP20)*$BN$8,0),)</f>
        <v>0</v>
      </c>
      <c r="BP20" s="30"/>
      <c r="BQ20" s="12"/>
      <c r="BR20" s="27">
        <f ca="1">IF(BQ20&gt;0,ROUND((INDIRECT(ADDRESS(BQ20,$BQ$7,,,"ТаблицаСоответствия"))+BS20)*$BQ$8,0),)</f>
        <v>0</v>
      </c>
      <c r="BS20" s="30"/>
      <c r="BT20" s="12"/>
      <c r="BU20" s="27">
        <f ca="1">IF(BT20&gt;0,ROUND((INDIRECT(ADDRESS(BT20,$BT$7,,,"ТаблицаСоответствия"))+BV20)*$BT$8,0),)</f>
        <v>0</v>
      </c>
      <c r="BV20" s="30"/>
      <c r="BW20" s="12"/>
      <c r="BX20" s="27">
        <f ca="1">IF(BW20&gt;0,ROUND((INDIRECT(ADDRESS(BW20,$BW$7,,,"ТаблицаСоответствия"))+BY20)*$BW$8,0),)</f>
        <v>0</v>
      </c>
      <c r="BY20" s="30"/>
      <c r="BZ20" s="12"/>
      <c r="CA20" s="27">
        <f ca="1">IF(BZ20&gt;0,ROUND((INDIRECT(ADDRESS(BZ20,$BZ$7,,,"ТаблицаСоответствия"))+CB20)*$BZ$8,0),)</f>
        <v>0</v>
      </c>
      <c r="CB20" s="30"/>
      <c r="CC20" s="12"/>
      <c r="CD20" s="27">
        <f ca="1">IF(CC20&gt;0,ROUND((INDIRECT(ADDRESS(CC20,$CC$7,,,"ТаблицаСоответствия"))+CE20)*$CC$8,0),)</f>
        <v>0</v>
      </c>
      <c r="CE20" s="30"/>
      <c r="CF20" s="12"/>
      <c r="CG20" s="27">
        <f ca="1">IF(CF20&gt;0,ROUND((INDIRECT(ADDRESS(CF20,$CF$7,,,"ТаблицаСоответствия"))+CH20)*$CF$8,0),)</f>
        <v>0</v>
      </c>
      <c r="CH20" s="30"/>
      <c r="CI20" s="12"/>
      <c r="CJ20" s="27">
        <f ca="1">IF(CI20&gt;0,ROUND((INDIRECT(ADDRESS(CI20,$CI$7,,,"ТаблицаСоответствия"))+CK20)*$CI$8,0),)</f>
        <v>0</v>
      </c>
      <c r="CK20" s="30"/>
      <c r="CL20" s="12"/>
      <c r="CM20" s="27">
        <f ca="1">IF(CL20&gt;0,ROUND((INDIRECT(ADDRESS(CL20,$CL$7,,,"ТаблицаСоответствия"))+CN20)*$CL$8,0),)</f>
        <v>0</v>
      </c>
      <c r="CN20" s="30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7">
        <f ca="1">IF(CU20&gt;0,ROUND((INDIRECT(ADDRESS(CU20,$CU$7,,,"ТаблицаСоответствия"))+CW20)*$CU$8,0),)</f>
        <v>0</v>
      </c>
      <c r="CW20" s="30"/>
      <c r="CX20" s="12"/>
      <c r="CY20" s="27">
        <f ca="1">IF(CX20&gt;0,ROUND((INDIRECT(ADDRESS(CX20,$CX$7,,,"ТаблицаСоответствия"))+CZ20)*$CX$8,0),)</f>
        <v>0</v>
      </c>
      <c r="CZ20" s="30"/>
      <c r="DA20" s="12"/>
      <c r="DB20" s="27">
        <f ca="1">IF(DA20&gt;0,ROUND((INDIRECT(ADDRESS(DA20,$DA$7,,,"ТаблицаСоответствия"))+DC20)*$DA$8,0),)</f>
        <v>0</v>
      </c>
      <c r="DC20" s="30"/>
      <c r="DD20" s="12"/>
      <c r="DE20" s="27">
        <f ca="1">IF(DD20&gt;0,ROUND((INDIRECT(ADDRESS(DD20,$DD$7,,,"ТаблицаСоответствия"))+DF20)*$DD$8,0),)</f>
        <v>0</v>
      </c>
      <c r="DF20" s="30"/>
      <c r="DG20" s="12"/>
      <c r="DH20" s="27">
        <f ca="1">IF(DG20&gt;0,ROUND((INDIRECT(ADDRESS(DG20,$DG$7,,,"ТаблицаСоответствия"))+DI20)*$DG$8,0),)</f>
        <v>0</v>
      </c>
      <c r="DI20" s="30"/>
      <c r="DJ20" s="12"/>
      <c r="DK20" s="27">
        <f ca="1">IF(DJ20&gt;0,ROUND((INDIRECT(ADDRESS(DJ20,$DJ$7,,,"ТаблицаСоответствия"))+DL20)*$DJ$8,0),)</f>
        <v>0</v>
      </c>
      <c r="DL20" s="30"/>
      <c r="DM20" s="12"/>
      <c r="DN20" s="27">
        <f ca="1">IF(DM20&gt;0,ROUND((INDIRECT(ADDRESS(DM20,$DM$7,,,"ТаблицаСоответствия"))+DO20)*$DM$8,0),)</f>
        <v>0</v>
      </c>
      <c r="DO20" s="30"/>
      <c r="DP20" s="12"/>
      <c r="DQ20" s="27">
        <f ca="1">IF(DP20&gt;0,ROUND((INDIRECT(ADDRESS(DP20,$DP$7,,,"ТаблицаСоответствия"))+DR20)*$DP$8,0),)</f>
        <v>0</v>
      </c>
      <c r="DR20" s="30"/>
      <c r="DS20" s="12"/>
      <c r="DT20" s="27">
        <f ca="1">IF(DS20&gt;0,ROUND((INDIRECT(ADDRESS(DS20,$DS$7,,,"ТаблицаСоответствия"))+DU20)*$DS$8,0),)</f>
        <v>0</v>
      </c>
      <c r="DU20" s="30"/>
      <c r="DV20" s="12"/>
      <c r="DW20" s="27">
        <f ca="1">IF(DV20&gt;0,ROUND((INDIRECT(ADDRESS(DV20,$DV$7,,,"ТаблицаСоответствия"))+DX20)*$DV$8,0),)</f>
        <v>0</v>
      </c>
      <c r="DX20" s="30"/>
      <c r="DY20" s="12"/>
      <c r="DZ20" s="27">
        <f ca="1">IF(DY20&gt;0,ROUND((INDIRECT(ADDRESS(DY20,$DY$7,,,"ТаблицаСоответствия"))+EA20)*$DY$8,0),)</f>
        <v>0</v>
      </c>
      <c r="EA20" s="30"/>
      <c r="EB20" s="12"/>
      <c r="EC20" s="27">
        <f ca="1">IF(EB20&gt;0,ROUND((INDIRECT(ADDRESS(EB20,$EB$7,,,"ТаблицаСоответствия"))+ED20)*$EB$8,0),)</f>
        <v>0</v>
      </c>
      <c r="ED20" s="30"/>
      <c r="EE20" s="151">
        <v>0</v>
      </c>
      <c r="EF20" s="287" t="str">
        <f t="shared" si="0"/>
        <v>Мяло Артем - Статник Полина (РАСПАЛАСЬ!)</v>
      </c>
      <c r="EG20" s="288"/>
      <c r="EH20" s="289"/>
      <c r="EI20" s="31">
        <f>IF(EE20&gt;0,RANK(EE20,$EE$10:$EE$34),0)</f>
        <v>0</v>
      </c>
    </row>
    <row r="21" spans="1:139" ht="15.75" thickBot="1" x14ac:dyDescent="0.3">
      <c r="A21" s="5">
        <v>12</v>
      </c>
      <c r="B21" s="178" t="s">
        <v>148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/>
      <c r="AB21" s="140">
        <f ca="1">IF(AA21&gt;0,(INDIRECT(ADDRESS(AA21,$AA$7,,,"ТаблицаСоответствия"))+AC21)*$AA$8,0)</f>
        <v>0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12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/>
      <c r="AQ21" s="140">
        <f ca="1">IF(AP21&gt;0,(INDIRECT(ADDRESS(AP21,$AP$7,,,"ТаблицаСоответствия"))+AR21)*$AP$8,0)</f>
        <v>0</v>
      </c>
      <c r="AR21" s="30"/>
      <c r="AS21" s="35"/>
      <c r="AT21" s="27">
        <f ca="1">IF(AS21&gt;0,ROUND((INDIRECT(ADDRESS(AS21,$AS$7,,,"ТаблицаСоответствия"))+AU21)*$AS$8,0),)</f>
        <v>0</v>
      </c>
      <c r="AU21" s="61"/>
      <c r="AV21" s="35">
        <v>87</v>
      </c>
      <c r="AW21" s="162">
        <f ca="1">IF(AV21&gt;0,(INDIRECT(ADDRESS(AV21,$AV$7,,,"ТаблицаСоответствия"))+AX21)*$AV$8,0)</f>
        <v>16</v>
      </c>
      <c r="AX21" s="61"/>
      <c r="AY21" s="12"/>
      <c r="AZ21" s="27">
        <f ca="1">IF(AY21&gt;0,ROUND((INDIRECT(ADDRESS(AY21,$AY$7,,,"ТаблицаСоответствия"))+BA21)*$AY$8,0),)</f>
        <v>0</v>
      </c>
      <c r="BA21" s="244"/>
      <c r="BB21" s="12"/>
      <c r="BC21" s="27">
        <f ca="1">IF(BB21&gt;0,ROUND((INDIRECT(ADDRESS(BB21,$BB$7,,,"ТаблицаСоответствия"))+BD21)*$BB$8,0),)</f>
        <v>0</v>
      </c>
      <c r="BD21" s="244"/>
      <c r="BE21" s="12"/>
      <c r="BF21" s="27">
        <f ca="1">IF(BE21&gt;0,ROUND((INDIRECT(ADDRESS(BE21,$BE$7,,,"ТаблицаСоответствия"))+BG21)*$BE$8,0),)</f>
        <v>0</v>
      </c>
      <c r="BG21" s="244"/>
      <c r="BH21" s="12"/>
      <c r="BI21" s="27">
        <f ca="1">IF(BH21&gt;0,ROUND((INDIRECT(ADDRESS(BH21,$BH$7,,,"ТаблицаСоответствия"))+BJ21)*$BH$8,0),)</f>
        <v>0</v>
      </c>
      <c r="BJ21" s="244"/>
      <c r="BK21" s="12"/>
      <c r="BL21" s="27">
        <f ca="1">IF(BK21&gt;0,ROUND((INDIRECT(ADDRESS(BK21,$BK$7,,,"ТаблицаСоответствия"))+BM21)*$BK$8,0),)</f>
        <v>0</v>
      </c>
      <c r="BM21" s="30"/>
      <c r="BN21" s="12"/>
      <c r="BO21" s="27">
        <f ca="1">IF(BN21&gt;0,ROUND((INDIRECT(ADDRESS(BN21,$BN$7,,,"ТаблицаСоответствия"))+BP21)*$BN$8,0),)</f>
        <v>0</v>
      </c>
      <c r="BP21" s="30"/>
      <c r="BQ21" s="12"/>
      <c r="BR21" s="27">
        <f ca="1">IF(BQ21&gt;0,ROUND((INDIRECT(ADDRESS(BQ21,$BQ$7,,,"ТаблицаСоответствия"))+BS21)*$BQ$8,0),)</f>
        <v>0</v>
      </c>
      <c r="BS21" s="30"/>
      <c r="BT21" s="12"/>
      <c r="BU21" s="27">
        <f ca="1">IF(BT21&gt;0,ROUND((INDIRECT(ADDRESS(BT21,$BT$7,,,"ТаблицаСоответствия"))+BV21)*$BT$8,0),)</f>
        <v>0</v>
      </c>
      <c r="BV21" s="30"/>
      <c r="BW21" s="12"/>
      <c r="BX21" s="27">
        <f ca="1">IF(BW21&gt;0,ROUND((INDIRECT(ADDRESS(BW21,$BW$7,,,"ТаблицаСоответствия"))+BY21)*$BW$8,0),)</f>
        <v>0</v>
      </c>
      <c r="BY21" s="30"/>
      <c r="BZ21" s="12"/>
      <c r="CA21" s="27">
        <f ca="1">IF(BZ21&gt;0,ROUND((INDIRECT(ADDRESS(BZ21,$BZ$7,,,"ТаблицаСоответствия"))+CB21)*$BZ$8,0),)</f>
        <v>0</v>
      </c>
      <c r="CB21" s="30"/>
      <c r="CC21" s="12"/>
      <c r="CD21" s="27">
        <f ca="1">IF(CC21&gt;0,ROUND((INDIRECT(ADDRESS(CC21,$CC$7,,,"ТаблицаСоответствия"))+CE21)*$CC$8,0),)</f>
        <v>0</v>
      </c>
      <c r="CE21" s="30"/>
      <c r="CF21" s="12"/>
      <c r="CG21" s="27">
        <f ca="1">IF(CF21&gt;0,ROUND((INDIRECT(ADDRESS(CF21,$CF$7,,,"ТаблицаСоответствия"))+CH21)*$CF$8,0),)</f>
        <v>0</v>
      </c>
      <c r="CH21" s="30"/>
      <c r="CI21" s="12"/>
      <c r="CJ21" s="27">
        <f ca="1">IF(CI21&gt;0,ROUND((INDIRECT(ADDRESS(CI21,$CI$7,,,"ТаблицаСоответствия"))+CK21)*$CI$8,0),)</f>
        <v>0</v>
      </c>
      <c r="CK21" s="30"/>
      <c r="CL21" s="12"/>
      <c r="CM21" s="27">
        <f ca="1">IF(CL21&gt;0,ROUND((INDIRECT(ADDRESS(CL21,$CL$7,,,"ТаблицаСоответствия"))+CN21)*$CL$8,0),)</f>
        <v>0</v>
      </c>
      <c r="CN21" s="30"/>
      <c r="CO21" s="12"/>
      <c r="CP21" s="27">
        <f ca="1">IF(CO21&gt;0,ROUND((INDIRECT(ADDRESS(CO21,$CO$7,,,"ТаблицаСоответствия"))+CQ21)*$CO$8,0),)</f>
        <v>0</v>
      </c>
      <c r="CQ21" s="30"/>
      <c r="CR21" s="12"/>
      <c r="CS21" s="27">
        <f ca="1">IF(CR21&gt;0,ROUND((INDIRECT(ADDRESS(CR21,$CR$7,,,"ТаблицаСоответствия"))+CT21)*$CR$8,0),)</f>
        <v>0</v>
      </c>
      <c r="CT21" s="30"/>
      <c r="CU21" s="12"/>
      <c r="CV21" s="27">
        <f ca="1">IF(CU21&gt;0,ROUND((INDIRECT(ADDRESS(CU21,$CU$7,,,"ТаблицаСоответствия"))+CW21)*$CU$8,0),)</f>
        <v>0</v>
      </c>
      <c r="CW21" s="30"/>
      <c r="CX21" s="12"/>
      <c r="CY21" s="27">
        <f ca="1">IF(CX21&gt;0,ROUND((INDIRECT(ADDRESS(CX21,$CX$7,,,"ТаблицаСоответствия"))+CZ21)*$CX$8,0),)</f>
        <v>0</v>
      </c>
      <c r="CZ21" s="30"/>
      <c r="DA21" s="12"/>
      <c r="DB21" s="27">
        <f ca="1">IF(DA21&gt;0,ROUND((INDIRECT(ADDRESS(DA21,$DA$7,,,"ТаблицаСоответствия"))+DC21)*$DA$8,0),)</f>
        <v>0</v>
      </c>
      <c r="DC21" s="30"/>
      <c r="DD21" s="12"/>
      <c r="DE21" s="27">
        <f ca="1">IF(DD21&gt;0,ROUND((INDIRECT(ADDRESS(DD21,$DD$7,,,"ТаблицаСоответствия"))+DF21)*$DD$8,0),)</f>
        <v>0</v>
      </c>
      <c r="DF21" s="30"/>
      <c r="DG21" s="12"/>
      <c r="DH21" s="27">
        <f ca="1">IF(DG21&gt;0,ROUND((INDIRECT(ADDRESS(DG21,$DG$7,,,"ТаблицаСоответствия"))+DI21)*$DG$8,0),)</f>
        <v>0</v>
      </c>
      <c r="DI21" s="30"/>
      <c r="DJ21" s="12"/>
      <c r="DK21" s="27">
        <f ca="1">IF(DJ21&gt;0,ROUND((INDIRECT(ADDRESS(DJ21,$DJ$7,,,"ТаблицаСоответствия"))+DL21)*$DJ$8,0),)</f>
        <v>0</v>
      </c>
      <c r="DL21" s="30"/>
      <c r="DM21" s="12"/>
      <c r="DN21" s="27">
        <f ca="1">IF(DM21&gt;0,ROUND((INDIRECT(ADDRESS(DM21,$DM$7,,,"ТаблицаСоответствия"))+DO21)*$DM$8,0),)</f>
        <v>0</v>
      </c>
      <c r="DO21" s="30"/>
      <c r="DP21" s="12"/>
      <c r="DQ21" s="27">
        <f ca="1">IF(DP21&gt;0,ROUND((INDIRECT(ADDRESS(DP21,$DP$7,,,"ТаблицаСоответствия"))+DR21)*$DP$8,0),)</f>
        <v>0</v>
      </c>
      <c r="DR21" s="30"/>
      <c r="DS21" s="12"/>
      <c r="DT21" s="27">
        <f ca="1">IF(DS21&gt;0,ROUND((INDIRECT(ADDRESS(DS21,$DS$7,,,"ТаблицаСоответствия"))+DU21)*$DS$8,0),)</f>
        <v>0</v>
      </c>
      <c r="DU21" s="30"/>
      <c r="DV21" s="12"/>
      <c r="DW21" s="27">
        <f ca="1">IF(DV21&gt;0,ROUND((INDIRECT(ADDRESS(DV21,$DV$7,,,"ТаблицаСоответствия"))+DX21)*$DV$8,0),)</f>
        <v>0</v>
      </c>
      <c r="DX21" s="30"/>
      <c r="DY21" s="12"/>
      <c r="DZ21" s="27">
        <f ca="1">IF(DY21&gt;0,ROUND((INDIRECT(ADDRESS(DY21,$DY$7,,,"ТаблицаСоответствия"))+EA21)*$DY$8,0),)</f>
        <v>0</v>
      </c>
      <c r="EA21" s="30"/>
      <c r="EB21" s="12"/>
      <c r="EC21" s="27">
        <f ca="1">IF(EB21&gt;0,ROUND((INDIRECT(ADDRESS(EB21,$EB$7,,,"ТаблицаСоответствия"))+ED21)*$EB$8,0),)</f>
        <v>0</v>
      </c>
      <c r="ED21" s="30"/>
      <c r="EE21" s="151">
        <v>0</v>
      </c>
      <c r="EF21" s="287" t="str">
        <f t="shared" si="0"/>
        <v>Мильков Александр - Чен Софья (РАСПАЛАСЬ!)</v>
      </c>
      <c r="EG21" s="288"/>
      <c r="EH21" s="289"/>
      <c r="EI21" s="31">
        <f>IF(EE21&gt;0,RANK(EE21,$EE$10:$EE$34),0)</f>
        <v>0</v>
      </c>
    </row>
    <row r="22" spans="1:139" ht="15.75" thickBot="1" x14ac:dyDescent="0.3">
      <c r="A22" s="5">
        <v>13</v>
      </c>
      <c r="B22" s="176" t="s">
        <v>114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/>
      <c r="AB22" s="140">
        <f ca="1">IF(AA22&gt;0,(INDIRECT(ADDRESS(AA22,$AA$7,,,"ТаблицаСоответствия"))+AC22)*$AA$8,0)</f>
        <v>0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>
        <v>45</v>
      </c>
      <c r="AH22" s="140">
        <f ca="1">IF(AG22&gt;0,(INDIRECT(ADDRESS(AG22,$AG$7,,,"ТаблицаСоответствия"))+AI22)*$AG$8,0)</f>
        <v>3.2</v>
      </c>
      <c r="AI22" s="30"/>
      <c r="AJ22" s="12">
        <v>8</v>
      </c>
      <c r="AK22" s="140">
        <f ca="1">IF(AJ22&gt;0,(INDIRECT(ADDRESS(AJ22,$AJ$7,,,"ТаблицаСоответствия"))+AL22)*$AJ$8,0)</f>
        <v>14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/>
      <c r="AT22" s="27">
        <f ca="1">IF(AS22&gt;0,ROUND((INDIRECT(ADDRESS(AS22,$AS$7,,,"ТаблицаСоответствия"))+AU22)*$AS$8,0),)</f>
        <v>0</v>
      </c>
      <c r="AU22" s="30"/>
      <c r="AV22" s="12"/>
      <c r="AW22" s="162">
        <f ca="1">IF(AV22&gt;0,(INDIRECT(ADDRESS(AV22,$AV$7,,,"ТаблицаСоответствия"))+AX22)*$AV$8,0)</f>
        <v>0</v>
      </c>
      <c r="AX22" s="30"/>
      <c r="AY22" s="12"/>
      <c r="AZ22" s="27">
        <f ca="1">IF(AY22&gt;0,ROUND((INDIRECT(ADDRESS(AY22,$AY$7,,,"ТаблицаСоответствия"))+BA22)*$AY$8,0),)</f>
        <v>0</v>
      </c>
      <c r="BA22" s="30"/>
      <c r="BB22" s="12"/>
      <c r="BC22" s="27">
        <f ca="1">IF(BB22&gt;0,ROUND((INDIRECT(ADDRESS(BB22,$BB$7,,,"ТаблицаСоответствия"))+BD22)*$BB$8,0),)</f>
        <v>0</v>
      </c>
      <c r="BD22" s="30"/>
      <c r="BE22" s="12"/>
      <c r="BF22" s="27">
        <f ca="1">IF(BE22&gt;0,ROUND((INDIRECT(ADDRESS(BE22,$BE$7,,,"ТаблицаСоответствия"))+BG22)*$BE$8,0),)</f>
        <v>0</v>
      </c>
      <c r="BG22" s="30"/>
      <c r="BH22" s="12"/>
      <c r="BI22" s="27">
        <f ca="1">IF(BH22&gt;0,ROUND((INDIRECT(ADDRESS(BH22,$BH$7,,,"ТаблицаСоответствия"))+BJ22)*$BH$8,0),)</f>
        <v>0</v>
      </c>
      <c r="BJ22" s="30"/>
      <c r="BK22" s="12"/>
      <c r="BL22" s="27">
        <f ca="1">IF(BK22&gt;0,ROUND((INDIRECT(ADDRESS(BK22,$BK$7,,,"ТаблицаСоответствия"))+BM22)*$BK$8,0),)</f>
        <v>0</v>
      </c>
      <c r="BM22" s="30"/>
      <c r="BN22" s="12"/>
      <c r="BO22" s="27">
        <f ca="1">IF(BN22&gt;0,ROUND((INDIRECT(ADDRESS(BN22,$BN$7,,,"ТаблицаСоответствия"))+BP22)*$BN$8,0),)</f>
        <v>0</v>
      </c>
      <c r="BP22" s="30"/>
      <c r="BQ22" s="12"/>
      <c r="BR22" s="27">
        <f ca="1">IF(BQ22&gt;0,ROUND((INDIRECT(ADDRESS(BQ22,$BQ$7,,,"ТаблицаСоответствия"))+BS22)*$BQ$8,0),)</f>
        <v>0</v>
      </c>
      <c r="BS22" s="30"/>
      <c r="BT22" s="12"/>
      <c r="BU22" s="27">
        <f ca="1">IF(BT22&gt;0,ROUND((INDIRECT(ADDRESS(BT22,$BT$7,,,"ТаблицаСоответствия"))+BV22)*$BT$8,0),)</f>
        <v>0</v>
      </c>
      <c r="BV22" s="30"/>
      <c r="BW22" s="12"/>
      <c r="BX22" s="27">
        <f ca="1">IF(BW22&gt;0,ROUND((INDIRECT(ADDRESS(BW22,$BW$7,,,"ТаблицаСоответствия"))+BY22)*$BW$8,0),)</f>
        <v>0</v>
      </c>
      <c r="BY22" s="30"/>
      <c r="BZ22" s="12"/>
      <c r="CA22" s="27">
        <f ca="1">IF(BZ22&gt;0,ROUND((INDIRECT(ADDRESS(BZ22,$BZ$7,,,"ТаблицаСоответствия"))+CB22)*$BZ$8,0),)</f>
        <v>0</v>
      </c>
      <c r="CB22" s="30"/>
      <c r="CC22" s="12"/>
      <c r="CD22" s="27">
        <f ca="1">IF(CC22&gt;0,ROUND((INDIRECT(ADDRESS(CC22,$CC$7,,,"ТаблицаСоответствия"))+CE22)*$CC$8,0),)</f>
        <v>0</v>
      </c>
      <c r="CE22" s="30"/>
      <c r="CF22" s="12"/>
      <c r="CG22" s="27">
        <f ca="1">IF(CF22&gt;0,ROUND((INDIRECT(ADDRESS(CF22,$CF$7,,,"ТаблицаСоответствия"))+CH22)*$CF$8,0),)</f>
        <v>0</v>
      </c>
      <c r="CH22" s="30"/>
      <c r="CI22" s="12"/>
      <c r="CJ22" s="27">
        <f ca="1">IF(CI22&gt;0,ROUND((INDIRECT(ADDRESS(CI22,$CI$7,,,"ТаблицаСоответствия"))+CK22)*$CI$8,0),)</f>
        <v>0</v>
      </c>
      <c r="CK22" s="30"/>
      <c r="CL22" s="12"/>
      <c r="CM22" s="27">
        <f ca="1">IF(CL22&gt;0,ROUND((INDIRECT(ADDRESS(CL22,$CL$7,,,"ТаблицаСоответствия"))+CN22)*$CL$8,0),)</f>
        <v>0</v>
      </c>
      <c r="CN22" s="30"/>
      <c r="CO22" s="12"/>
      <c r="CP22" s="27">
        <f ca="1">IF(CO22&gt;0,ROUND((INDIRECT(ADDRESS(CO22,$CO$7,,,"ТаблицаСоответствия"))+CQ22)*$CO$8,0),)</f>
        <v>0</v>
      </c>
      <c r="CQ22" s="30"/>
      <c r="CR22" s="12"/>
      <c r="CS22" s="27">
        <f ca="1">IF(CR22&gt;0,ROUND((INDIRECT(ADDRESS(CR22,$CR$7,,,"ТаблицаСоответствия"))+CT22)*$CR$8,0),)</f>
        <v>0</v>
      </c>
      <c r="CT22" s="30"/>
      <c r="CU22" s="12"/>
      <c r="CV22" s="27">
        <f ca="1">IF(CU22&gt;0,ROUND((INDIRECT(ADDRESS(CU22,$CU$7,,,"ТаблицаСоответствия"))+CW22)*$CU$8,0),)</f>
        <v>0</v>
      </c>
      <c r="CW22" s="30"/>
      <c r="CX22" s="12"/>
      <c r="CY22" s="27">
        <f ca="1">IF(CX22&gt;0,ROUND((INDIRECT(ADDRESS(CX22,$CX$7,,,"ТаблицаСоответствия"))+CZ22)*$CX$8,0),)</f>
        <v>0</v>
      </c>
      <c r="CZ22" s="30"/>
      <c r="DA22" s="12"/>
      <c r="DB22" s="27">
        <f ca="1">IF(DA22&gt;0,ROUND((INDIRECT(ADDRESS(DA22,$DA$7,,,"ТаблицаСоответствия"))+DC22)*$DA$8,0),)</f>
        <v>0</v>
      </c>
      <c r="DC22" s="30"/>
      <c r="DD22" s="12"/>
      <c r="DE22" s="27">
        <f ca="1">IF(DD22&gt;0,ROUND((INDIRECT(ADDRESS(DD22,$DD$7,,,"ТаблицаСоответствия"))+DF22)*$DD$8,0),)</f>
        <v>0</v>
      </c>
      <c r="DF22" s="30"/>
      <c r="DG22" s="12"/>
      <c r="DH22" s="27">
        <f ca="1">IF(DG22&gt;0,ROUND((INDIRECT(ADDRESS(DG22,$DG$7,,,"ТаблицаСоответствия"))+DI22)*$DG$8,0),)</f>
        <v>0</v>
      </c>
      <c r="DI22" s="30"/>
      <c r="DJ22" s="12"/>
      <c r="DK22" s="27">
        <f ca="1">IF(DJ22&gt;0,ROUND((INDIRECT(ADDRESS(DJ22,$DJ$7,,,"ТаблицаСоответствия"))+DL22)*$DJ$8,0),)</f>
        <v>0</v>
      </c>
      <c r="DL22" s="30"/>
      <c r="DM22" s="12"/>
      <c r="DN22" s="27">
        <f ca="1">IF(DM22&gt;0,ROUND((INDIRECT(ADDRESS(DM22,$DM$7,,,"ТаблицаСоответствия"))+DO22)*$DM$8,0),)</f>
        <v>0</v>
      </c>
      <c r="DO22" s="30"/>
      <c r="DP22" s="12"/>
      <c r="DQ22" s="27">
        <f ca="1">IF(DP22&gt;0,ROUND((INDIRECT(ADDRESS(DP22,$DP$7,,,"ТаблицаСоответствия"))+DR22)*$DP$8,0),)</f>
        <v>0</v>
      </c>
      <c r="DR22" s="30"/>
      <c r="DS22" s="12"/>
      <c r="DT22" s="27">
        <f ca="1">IF(DS22&gt;0,ROUND((INDIRECT(ADDRESS(DS22,$DS$7,,,"ТаблицаСоответствия"))+DU22)*$DS$8,0),)</f>
        <v>0</v>
      </c>
      <c r="DU22" s="30"/>
      <c r="DV22" s="12"/>
      <c r="DW22" s="27">
        <f ca="1">IF(DV22&gt;0,ROUND((INDIRECT(ADDRESS(DV22,$DV$7,,,"ТаблицаСоответствия"))+DX22)*$DV$8,0),)</f>
        <v>0</v>
      </c>
      <c r="DX22" s="30"/>
      <c r="DY22" s="12"/>
      <c r="DZ22" s="27">
        <f ca="1">IF(DY22&gt;0,ROUND((INDIRECT(ADDRESS(DY22,$DY$7,,,"ТаблицаСоответствия"))+EA22)*$DY$8,0),)</f>
        <v>0</v>
      </c>
      <c r="EA22" s="30"/>
      <c r="EB22" s="12"/>
      <c r="EC22" s="27">
        <f ca="1">IF(EB22&gt;0,ROUND((INDIRECT(ADDRESS(EB22,$EB$7,,,"ТаблицаСоответствия"))+ED22)*$EB$8,0),)</f>
        <v>0</v>
      </c>
      <c r="ED22" s="30"/>
      <c r="EE22" s="151">
        <v>0</v>
      </c>
      <c r="EF22" s="287" t="str">
        <f>B22</f>
        <v xml:space="preserve"> Гутман Лев - Требушенко Елизавета (РАСПАЛИСЬ!)</v>
      </c>
      <c r="EG22" s="288"/>
      <c r="EH22" s="289"/>
      <c r="EI22" s="31">
        <f>IF(EE22&gt;0,RANK(EE22,$EE$10:$EE$34),0)</f>
        <v>0</v>
      </c>
    </row>
    <row r="23" spans="1:139" ht="15.75" thickBot="1" x14ac:dyDescent="0.3">
      <c r="A23" s="5">
        <v>14</v>
      </c>
      <c r="B23" s="176" t="s">
        <v>78</v>
      </c>
      <c r="C23" s="12">
        <v>36</v>
      </c>
      <c r="D23" s="140">
        <f ca="1">IF(C23&gt;0,(INDIRECT(ADDRESS(C23,$C$7,,,"ТаблицаСоответствия"))+E23)*$C$8,0)</f>
        <v>90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/>
      <c r="J23" s="140">
        <f ca="1">IF(I23&gt;0,(INDIRECT(ADDRESS(I23,$I$7,,,"ТаблицаСоответствия"))+K23)*$I$8,0)</f>
        <v>0</v>
      </c>
      <c r="K23" s="30"/>
      <c r="L23" s="12"/>
      <c r="M23" s="140">
        <f ca="1">IF(L23&gt;0,(INDIRECT(ADDRESS(L23,$L$7,,,"ТаблицаСоответствия"))+N23)*$L$8,0)</f>
        <v>0</v>
      </c>
      <c r="N23" s="30"/>
      <c r="O23" s="12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/>
      <c r="AB23" s="140">
        <f ca="1">IF(AA23&gt;0,(INDIRECT(ADDRESS(AA23,$AA$7,,,"ТаблицаСоответствия"))+AC23)*$AA$8,0)</f>
        <v>0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>
        <v>2</v>
      </c>
      <c r="AH23" s="140">
        <f ca="1">IF(AG23&gt;0,(INDIRECT(ADDRESS(AG23,$AG$7,,,"ТаблицаСоответствия"))+AI23)*$AG$8,0)</f>
        <v>124.80000000000001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"/>
      <c r="AQ23" s="140">
        <f ca="1">IF(AP23&gt;0,(INDIRECT(ADDRESS(AP23,$AP$7,,,"ТаблицаСоответствия"))+AR23)*$AP$8,0)</f>
        <v>0</v>
      </c>
      <c r="AR23" s="30"/>
      <c r="AS23" s="12"/>
      <c r="AT23" s="27">
        <f ca="1">IF(AS23&gt;0,ROUND((INDIRECT(ADDRESS(AS23,$AS$7,,,"ТаблицаСоответствия"))+AU23)*$AS$8,0),)</f>
        <v>0</v>
      </c>
      <c r="AU23" s="41"/>
      <c r="AV23" s="12"/>
      <c r="AW23" s="162">
        <f ca="1">IF(AV23&gt;0,(INDIRECT(ADDRESS(AV23,$AV$7,,,"ТаблицаСоответствия"))+AX23)*$AV$8,0)</f>
        <v>0</v>
      </c>
      <c r="AX23" s="41"/>
      <c r="AY23" s="12"/>
      <c r="AZ23" s="27">
        <f ca="1">IF(AY23&gt;0,ROUND((INDIRECT(ADDRESS(AY23,$AY$7,,,"ТаблицаСоответствия"))+BA23)*$AY$8,0),)</f>
        <v>0</v>
      </c>
      <c r="BA23" s="41"/>
      <c r="BB23" s="12"/>
      <c r="BC23" s="27">
        <f ca="1">IF(BB23&gt;0,ROUND((INDIRECT(ADDRESS(BB23,$BB$7,,,"ТаблицаСоответствия"))+BD23)*$BB$8,0),)</f>
        <v>0</v>
      </c>
      <c r="BD23" s="41"/>
      <c r="BE23" s="12"/>
      <c r="BF23" s="27">
        <f ca="1">IF(BE23&gt;0,ROUND((INDIRECT(ADDRESS(BE23,$BE$7,,,"ТаблицаСоответствия"))+BG23)*$BE$8,0),)</f>
        <v>0</v>
      </c>
      <c r="BG23" s="41"/>
      <c r="BH23" s="12"/>
      <c r="BI23" s="27">
        <f ca="1">IF(BH23&gt;0,ROUND((INDIRECT(ADDRESS(BH23,$BH$7,,,"ТаблицаСоответствия"))+BJ23)*$BH$8,0),)</f>
        <v>0</v>
      </c>
      <c r="BJ23" s="41"/>
      <c r="BK23" s="12"/>
      <c r="BL23" s="27">
        <f ca="1">IF(BK23&gt;0,ROUND((INDIRECT(ADDRESS(BK23,$BK$7,,,"ТаблицаСоответствия"))+BM23)*$BK$8,0),)</f>
        <v>0</v>
      </c>
      <c r="BM23" s="30"/>
      <c r="BN23" s="12"/>
      <c r="BO23" s="27">
        <f ca="1">IF(BN23&gt;0,ROUND((INDIRECT(ADDRESS(BN23,$BN$7,,,"ТаблицаСоответствия"))+BP23)*$BN$8,0),)</f>
        <v>0</v>
      </c>
      <c r="BP23" s="30"/>
      <c r="BQ23" s="12"/>
      <c r="BR23" s="27">
        <f ca="1">IF(BQ23&gt;0,ROUND((INDIRECT(ADDRESS(BQ23,$BQ$7,,,"ТаблицаСоответствия"))+BS23)*$BQ$8,0),)</f>
        <v>0</v>
      </c>
      <c r="BS23" s="30"/>
      <c r="BT23" s="12"/>
      <c r="BU23" s="27">
        <f ca="1">IF(BT23&gt;0,ROUND((INDIRECT(ADDRESS(BT23,$BT$7,,,"ТаблицаСоответствия"))+BV23)*$BT$8,0),)</f>
        <v>0</v>
      </c>
      <c r="BV23" s="30"/>
      <c r="BW23" s="12"/>
      <c r="BX23" s="27">
        <f ca="1">IF(BW23&gt;0,ROUND((INDIRECT(ADDRESS(BW23,$BW$7,,,"ТаблицаСоответствия"))+BY23)*$BW$8,0),)</f>
        <v>0</v>
      </c>
      <c r="BY23" s="30"/>
      <c r="BZ23" s="12"/>
      <c r="CA23" s="27">
        <f ca="1">IF(BZ23&gt;0,ROUND((INDIRECT(ADDRESS(BZ23,$BZ$7,,,"ТаблицаСоответствия"))+CB23)*$BZ$8,0),)</f>
        <v>0</v>
      </c>
      <c r="CB23" s="30"/>
      <c r="CC23" s="12"/>
      <c r="CD23" s="27">
        <f ca="1">IF(CC23&gt;0,ROUND((INDIRECT(ADDRESS(CC23,$CC$7,,,"ТаблицаСоответствия"))+CE23)*$CC$8,0),)</f>
        <v>0</v>
      </c>
      <c r="CE23" s="30"/>
      <c r="CF23" s="12"/>
      <c r="CG23" s="27">
        <f ca="1">IF(CF23&gt;0,ROUND((INDIRECT(ADDRESS(CF23,$CF$7,,,"ТаблицаСоответствия"))+CH23)*$CF$8,0),)</f>
        <v>0</v>
      </c>
      <c r="CH23" s="30"/>
      <c r="CI23" s="12"/>
      <c r="CJ23" s="27">
        <f ca="1">IF(CI23&gt;0,ROUND((INDIRECT(ADDRESS(CI23,$CI$7,,,"ТаблицаСоответствия"))+CK23)*$CI$8,0),)</f>
        <v>0</v>
      </c>
      <c r="CK23" s="30"/>
      <c r="CL23" s="12"/>
      <c r="CM23" s="27">
        <f ca="1">IF(CL23&gt;0,ROUND((INDIRECT(ADDRESS(CL23,$CL$7,,,"ТаблицаСоответствия"))+CN23)*$CL$8,0),)</f>
        <v>0</v>
      </c>
      <c r="CN23" s="30"/>
      <c r="CO23" s="12"/>
      <c r="CP23" s="27">
        <f ca="1">IF(CO23&gt;0,ROUND((INDIRECT(ADDRESS(CO23,$CO$7,,,"ТаблицаСоответствия"))+CQ23)*$CO$8,0),)</f>
        <v>0</v>
      </c>
      <c r="CQ23" s="30"/>
      <c r="CR23" s="12"/>
      <c r="CS23" s="27">
        <f ca="1">IF(CR23&gt;0,ROUND((INDIRECT(ADDRESS(CR23,$CR$7,,,"ТаблицаСоответствия"))+CT23)*$CR$8,0),)</f>
        <v>0</v>
      </c>
      <c r="CT23" s="30"/>
      <c r="CU23" s="12"/>
      <c r="CV23" s="27">
        <f ca="1">IF(CU23&gt;0,ROUND((INDIRECT(ADDRESS(CU23,$CU$7,,,"ТаблицаСоответствия"))+CW23)*$CU$8,0),)</f>
        <v>0</v>
      </c>
      <c r="CW23" s="30"/>
      <c r="CX23" s="12"/>
      <c r="CY23" s="27">
        <f ca="1">IF(CX23&gt;0,ROUND((INDIRECT(ADDRESS(CX23,$CX$7,,,"ТаблицаСоответствия"))+CZ23)*$CX$8,0),)</f>
        <v>0</v>
      </c>
      <c r="CZ23" s="30"/>
      <c r="DA23" s="12"/>
      <c r="DB23" s="27">
        <f ca="1">IF(DA23&gt;0,ROUND((INDIRECT(ADDRESS(DA23,$DA$7,,,"ТаблицаСоответствия"))+DC23)*$DA$8,0),)</f>
        <v>0</v>
      </c>
      <c r="DC23" s="30"/>
      <c r="DD23" s="12"/>
      <c r="DE23" s="27">
        <f ca="1">IF(DD23&gt;0,ROUND((INDIRECT(ADDRESS(DD23,$DD$7,,,"ТаблицаСоответствия"))+DF23)*$DD$8,0),)</f>
        <v>0</v>
      </c>
      <c r="DF23" s="30"/>
      <c r="DG23" s="12"/>
      <c r="DH23" s="27">
        <f ca="1">IF(DG23&gt;0,ROUND((INDIRECT(ADDRESS(DG23,$DG$7,,,"ТаблицаСоответствия"))+DI23)*$DG$8,0),)</f>
        <v>0</v>
      </c>
      <c r="DI23" s="30"/>
      <c r="DJ23" s="12"/>
      <c r="DK23" s="27">
        <f ca="1">IF(DJ23&gt;0,ROUND((INDIRECT(ADDRESS(DJ23,$DJ$7,,,"ТаблицаСоответствия"))+DL23)*$DJ$8,0),)</f>
        <v>0</v>
      </c>
      <c r="DL23" s="30"/>
      <c r="DM23" s="12"/>
      <c r="DN23" s="27">
        <f ca="1">IF(DM23&gt;0,ROUND((INDIRECT(ADDRESS(DM23,$DM$7,,,"ТаблицаСоответствия"))+DO23)*$DM$8,0),)</f>
        <v>0</v>
      </c>
      <c r="DO23" s="30"/>
      <c r="DP23" s="12"/>
      <c r="DQ23" s="27">
        <f ca="1">IF(DP23&gt;0,ROUND((INDIRECT(ADDRESS(DP23,$DP$7,,,"ТаблицаСоответствия"))+DR23)*$DP$8,0),)</f>
        <v>0</v>
      </c>
      <c r="DR23" s="30"/>
      <c r="DS23" s="12"/>
      <c r="DT23" s="27">
        <f ca="1">IF(DS23&gt;0,ROUND((INDIRECT(ADDRESS(DS23,$DS$7,,,"ТаблицаСоответствия"))+DU23)*$DS$8,0),)</f>
        <v>0</v>
      </c>
      <c r="DU23" s="30"/>
      <c r="DV23" s="12"/>
      <c r="DW23" s="27">
        <f ca="1">IF(DV23&gt;0,ROUND((INDIRECT(ADDRESS(DV23,$DV$7,,,"ТаблицаСоответствия"))+DX23)*$DV$8,0),)</f>
        <v>0</v>
      </c>
      <c r="DX23" s="30"/>
      <c r="DY23" s="12"/>
      <c r="DZ23" s="27">
        <f ca="1">IF(DY23&gt;0,ROUND((INDIRECT(ADDRESS(DY23,$DY$7,,,"ТаблицаСоответствия"))+EA23)*$DY$8,0),)</f>
        <v>0</v>
      </c>
      <c r="EA23" s="30"/>
      <c r="EB23" s="12"/>
      <c r="EC23" s="27">
        <f ca="1">IF(EB23&gt;0,ROUND((INDIRECT(ADDRESS(EB23,$EB$7,,,"ТаблицаСоответствия"))+ED23)*$EB$8,0),)</f>
        <v>0</v>
      </c>
      <c r="ED23" s="30"/>
      <c r="EE23" s="151">
        <v>0</v>
      </c>
      <c r="EF23" s="287" t="str">
        <f>B23</f>
        <v xml:space="preserve"> Сидоров Илья - Новикова Ольга (РАСПАЛАСЬ!)</v>
      </c>
      <c r="EG23" s="288"/>
      <c r="EH23" s="289"/>
      <c r="EI23" s="31">
        <f>IF(EE23&gt;0,RANK(EE23,$EE$10:$EE$34),0)</f>
        <v>0</v>
      </c>
    </row>
    <row r="24" spans="1:139" ht="15.75" thickBot="1" x14ac:dyDescent="0.3">
      <c r="A24" s="5">
        <v>15</v>
      </c>
      <c r="B24" s="176" t="s">
        <v>79</v>
      </c>
      <c r="C24" s="12">
        <v>53</v>
      </c>
      <c r="D24" s="140">
        <f ca="1">IF(C24&gt;0,(INDIRECT(ADDRESS(C24,$C$7,,,"ТаблицаСоответствия"))+E24)*$C$8,0)</f>
        <v>61.2</v>
      </c>
      <c r="E24" s="30"/>
      <c r="F24" s="12"/>
      <c r="G24" s="140">
        <f ca="1">IF(F24&gt;0,(INDIRECT(ADDRESS(F24,$F$7,,,"ТаблицаСоответствия"))+H24)*$F$8,0)</f>
        <v>0</v>
      </c>
      <c r="H24" s="30"/>
      <c r="I24" s="12"/>
      <c r="J24" s="140">
        <f ca="1">IF(I24&gt;0,(INDIRECT(ADDRESS(I24,$I$7,,,"ТаблицаСоответствия"))+K24)*$I$8,0)</f>
        <v>0</v>
      </c>
      <c r="K24" s="30"/>
      <c r="L24" s="12"/>
      <c r="M24" s="140">
        <f ca="1">IF(L24&gt;0,(INDIRECT(ADDRESS(L24,$L$7,,,"ТаблицаСоответствия"))+N24)*$L$8,0)</f>
        <v>0</v>
      </c>
      <c r="N24" s="30"/>
      <c r="O24" s="12"/>
      <c r="P24" s="140">
        <f ca="1">IF(O24&gt;0,(INDIRECT(ADDRESS(O24,$O$7,,,"ТаблицаСоответствия"))+Q24)*$O$8,0)</f>
        <v>0</v>
      </c>
      <c r="Q24" s="30"/>
      <c r="R24" s="12"/>
      <c r="S24" s="140">
        <f ca="1">IF(R24&gt;0,(INDIRECT(ADDRESS(R24,$R$7,,,"ТаблицаСоответствия"))+T24)*$R$8,0)</f>
        <v>0</v>
      </c>
      <c r="T24" s="30"/>
      <c r="U24" s="12"/>
      <c r="V24" s="140">
        <f ca="1">IF(U24&gt;0,(INDIRECT(ADDRESS(U24,$U$7,,,"ТаблицаСоответствия"))+W24)*$U$8,0)</f>
        <v>0</v>
      </c>
      <c r="W24" s="30"/>
      <c r="X24" s="12"/>
      <c r="Y24" s="140">
        <f ca="1">IF(X24&gt;0,(INDIRECT(ADDRESS(X24,$X$7,,,"ТаблицаСоответствия"))+Z24)*$X$8,0)</f>
        <v>0</v>
      </c>
      <c r="Z24" s="30"/>
      <c r="AA24" s="12"/>
      <c r="AB24" s="140">
        <f ca="1">IF(AA24&gt;0,(INDIRECT(ADDRESS(AA24,$AA$7,,,"ТаблицаСоответствия"))+AC24)*$AA$8,0)</f>
        <v>0</v>
      </c>
      <c r="AC24" s="30"/>
      <c r="AD24" s="12"/>
      <c r="AE24" s="140">
        <f ca="1">IF(AD24&gt;0,(INDIRECT(ADDRESS(AD24,$AD$7,,,"ТаблицаСоответствия"))+AF24)*$AD$8,0)</f>
        <v>0</v>
      </c>
      <c r="AF24" s="30"/>
      <c r="AG24" s="12">
        <v>5</v>
      </c>
      <c r="AH24" s="140">
        <f ca="1">IF(AG24&gt;0,(INDIRECT(ADDRESS(AG24,$AG$7,,,"ТаблицаСоответствия"))+AI24)*$AG$8,0)</f>
        <v>105.60000000000001</v>
      </c>
      <c r="AI24" s="30"/>
      <c r="AJ24" s="12"/>
      <c r="AK24" s="140">
        <f ca="1">IF(AJ24&gt;0,(INDIRECT(ADDRESS(AJ24,$AJ$7,,,"ТаблицаСоответствия"))+AL24)*$AJ$8,0)</f>
        <v>0</v>
      </c>
      <c r="AL24" s="30"/>
      <c r="AM24" s="12"/>
      <c r="AN24" s="140">
        <f ca="1">IF(AM24&gt;0,(INDIRECT(ADDRESS(AM24,$AM$7,,,"ТаблицаСоответствия"))+AO24)*$AM$8,0)</f>
        <v>0</v>
      </c>
      <c r="AO24" s="30"/>
      <c r="AP24" s="12"/>
      <c r="AQ24" s="140">
        <f ca="1">IF(AP24&gt;0,(INDIRECT(ADDRESS(AP24,$AP$7,,,"ТаблицаСоответствия"))+AR24)*$AP$8,0)</f>
        <v>0</v>
      </c>
      <c r="AR24" s="30"/>
      <c r="AS24" s="12"/>
      <c r="AT24" s="27">
        <f ca="1">IF(AS24&gt;0,ROUND((INDIRECT(ADDRESS(AS24,$AS$7,,,"ТаблицаСоответствия"))+AU24)*$AS$8,0),)</f>
        <v>0</v>
      </c>
      <c r="AU24" s="30"/>
      <c r="AV24" s="12"/>
      <c r="AW24" s="162">
        <f ca="1">IF(AV24&gt;0,(INDIRECT(ADDRESS(AV24,$AV$7,,,"ТаблицаСоответствия"))+AX24)*$AV$8,0)</f>
        <v>0</v>
      </c>
      <c r="AX24" s="30"/>
      <c r="AY24" s="12"/>
      <c r="AZ24" s="27">
        <f ca="1">IF(AY24&gt;0,ROUND((INDIRECT(ADDRESS(AY24,$AY$7,,,"ТаблицаСоответствия"))+BA24)*$AY$8,0),)</f>
        <v>0</v>
      </c>
      <c r="BA24" s="30"/>
      <c r="BB24" s="12"/>
      <c r="BC24" s="27">
        <f ca="1">IF(BB24&gt;0,ROUND((INDIRECT(ADDRESS(BB24,$BB$7,,,"ТаблицаСоответствия"))+BD24)*$BB$8,0),)</f>
        <v>0</v>
      </c>
      <c r="BD24" s="30"/>
      <c r="BE24" s="12"/>
      <c r="BF24" s="27">
        <f ca="1">IF(BE24&gt;0,ROUND((INDIRECT(ADDRESS(BE24,$BE$7,,,"ТаблицаСоответствия"))+BG24)*$BE$8,0),)</f>
        <v>0</v>
      </c>
      <c r="BG24" s="30"/>
      <c r="BH24" s="12"/>
      <c r="BI24" s="27">
        <f ca="1">IF(BH24&gt;0,ROUND((INDIRECT(ADDRESS(BH24,$BH$7,,,"ТаблицаСоответствия"))+BJ24)*$BH$8,0),)</f>
        <v>0</v>
      </c>
      <c r="BJ24" s="30"/>
      <c r="BK24" s="12"/>
      <c r="BL24" s="27">
        <f ca="1">IF(BK24&gt;0,ROUND((INDIRECT(ADDRESS(BK24,$BK$7,,,"ТаблицаСоответствия"))+BM24)*$BK$8,0),)</f>
        <v>0</v>
      </c>
      <c r="BM24" s="30"/>
      <c r="BN24" s="12"/>
      <c r="BO24" s="27">
        <f ca="1">IF(BN24&gt;0,ROUND((INDIRECT(ADDRESS(BN24,$BN$7,,,"ТаблицаСоответствия"))+BP24)*$BN$8,0),)</f>
        <v>0</v>
      </c>
      <c r="BP24" s="30"/>
      <c r="BQ24" s="12"/>
      <c r="BR24" s="27">
        <f ca="1">IF(BQ24&gt;0,ROUND((INDIRECT(ADDRESS(BQ24,$BQ$7,,,"ТаблицаСоответствия"))+BS24)*$BQ$8,0),)</f>
        <v>0</v>
      </c>
      <c r="BS24" s="30"/>
      <c r="BT24" s="12"/>
      <c r="BU24" s="27">
        <f ca="1">IF(BT24&gt;0,ROUND((INDIRECT(ADDRESS(BT24,$BT$7,,,"ТаблицаСоответствия"))+BV24)*$BT$8,0),)</f>
        <v>0</v>
      </c>
      <c r="BV24" s="30"/>
      <c r="BW24" s="12"/>
      <c r="BX24" s="27">
        <f ca="1">IF(BW24&gt;0,ROUND((INDIRECT(ADDRESS(BW24,$BW$7,,,"ТаблицаСоответствия"))+BY24)*$BW$8,0),)</f>
        <v>0</v>
      </c>
      <c r="BY24" s="30"/>
      <c r="BZ24" s="12"/>
      <c r="CA24" s="27">
        <f ca="1">IF(BZ24&gt;0,ROUND((INDIRECT(ADDRESS(BZ24,$BZ$7,,,"ТаблицаСоответствия"))+CB24)*$BZ$8,0),)</f>
        <v>0</v>
      </c>
      <c r="CB24" s="30"/>
      <c r="CC24" s="12"/>
      <c r="CD24" s="27">
        <f ca="1">IF(CC24&gt;0,ROUND((INDIRECT(ADDRESS(CC24,$CC$7,,,"ТаблицаСоответствия"))+CE24)*$CC$8,0),)</f>
        <v>0</v>
      </c>
      <c r="CE24" s="30"/>
      <c r="CF24" s="12"/>
      <c r="CG24" s="27">
        <f ca="1">IF(CF24&gt;0,ROUND((INDIRECT(ADDRESS(CF24,$CF$7,,,"ТаблицаСоответствия"))+CH24)*$CF$8,0),)</f>
        <v>0</v>
      </c>
      <c r="CH24" s="30"/>
      <c r="CI24" s="12"/>
      <c r="CJ24" s="27">
        <f ca="1">IF(CI24&gt;0,ROUND((INDIRECT(ADDRESS(CI24,$CI$7,,,"ТаблицаСоответствия"))+CK24)*$CI$8,0),)</f>
        <v>0</v>
      </c>
      <c r="CK24" s="30"/>
      <c r="CL24" s="12"/>
      <c r="CM24" s="27">
        <f ca="1">IF(CL24&gt;0,ROUND((INDIRECT(ADDRESS(CL24,$CL$7,,,"ТаблицаСоответствия"))+CN24)*$CL$8,0),)</f>
        <v>0</v>
      </c>
      <c r="CN24" s="30"/>
      <c r="CO24" s="12"/>
      <c r="CP24" s="27">
        <f ca="1">IF(CO24&gt;0,ROUND((INDIRECT(ADDRESS(CO24,$CO$7,,,"ТаблицаСоответствия"))+CQ24)*$CO$8,0),)</f>
        <v>0</v>
      </c>
      <c r="CQ24" s="30"/>
      <c r="CR24" s="12"/>
      <c r="CS24" s="27">
        <f ca="1">IF(CR24&gt;0,ROUND((INDIRECT(ADDRESS(CR24,$CR$7,,,"ТаблицаСоответствия"))+CT24)*$CR$8,0),)</f>
        <v>0</v>
      </c>
      <c r="CT24" s="30"/>
      <c r="CU24" s="12"/>
      <c r="CV24" s="27">
        <f ca="1">IF(CU24&gt;0,ROUND((INDIRECT(ADDRESS(CU24,$CU$7,,,"ТаблицаСоответствия"))+CW24)*$CU$8,0),)</f>
        <v>0</v>
      </c>
      <c r="CW24" s="30"/>
      <c r="CX24" s="12"/>
      <c r="CY24" s="27">
        <f ca="1">IF(CX24&gt;0,ROUND((INDIRECT(ADDRESS(CX24,$CX$7,,,"ТаблицаСоответствия"))+CZ24)*$CX$8,0),)</f>
        <v>0</v>
      </c>
      <c r="CZ24" s="30"/>
      <c r="DA24" s="12"/>
      <c r="DB24" s="27">
        <f ca="1">IF(DA24&gt;0,ROUND((INDIRECT(ADDRESS(DA24,$DA$7,,,"ТаблицаСоответствия"))+DC24)*$DA$8,0),)</f>
        <v>0</v>
      </c>
      <c r="DC24" s="30"/>
      <c r="DD24" s="12"/>
      <c r="DE24" s="27">
        <f ca="1">IF(DD24&gt;0,ROUND((INDIRECT(ADDRESS(DD24,$DD$7,,,"ТаблицаСоответствия"))+DF24)*$DD$8,0),)</f>
        <v>0</v>
      </c>
      <c r="DF24" s="30"/>
      <c r="DG24" s="12"/>
      <c r="DH24" s="27">
        <f ca="1">IF(DG24&gt;0,ROUND((INDIRECT(ADDRESS(DG24,$DG$7,,,"ТаблицаСоответствия"))+DI24)*$DG$8,0),)</f>
        <v>0</v>
      </c>
      <c r="DI24" s="30"/>
      <c r="DJ24" s="12"/>
      <c r="DK24" s="27">
        <f ca="1">IF(DJ24&gt;0,ROUND((INDIRECT(ADDRESS(DJ24,$DJ$7,,,"ТаблицаСоответствия"))+DL24)*$DJ$8,0),)</f>
        <v>0</v>
      </c>
      <c r="DL24" s="30"/>
      <c r="DM24" s="12"/>
      <c r="DN24" s="27">
        <f ca="1">IF(DM24&gt;0,ROUND((INDIRECT(ADDRESS(DM24,$DM$7,,,"ТаблицаСоответствия"))+DO24)*$DM$8,0),)</f>
        <v>0</v>
      </c>
      <c r="DO24" s="30"/>
      <c r="DP24" s="12"/>
      <c r="DQ24" s="27">
        <f ca="1">IF(DP24&gt;0,ROUND((INDIRECT(ADDRESS(DP24,$DP$7,,,"ТаблицаСоответствия"))+DR24)*$DP$8,0),)</f>
        <v>0</v>
      </c>
      <c r="DR24" s="30"/>
      <c r="DS24" s="12"/>
      <c r="DT24" s="27">
        <f ca="1">IF(DS24&gt;0,ROUND((INDIRECT(ADDRESS(DS24,$DS$7,,,"ТаблицаСоответствия"))+DU24)*$DS$8,0),)</f>
        <v>0</v>
      </c>
      <c r="DU24" s="30"/>
      <c r="DV24" s="12"/>
      <c r="DW24" s="27">
        <f ca="1">IF(DV24&gt;0,ROUND((INDIRECT(ADDRESS(DV24,$DV$7,,,"ТаблицаСоответствия"))+DX24)*$DV$8,0),)</f>
        <v>0</v>
      </c>
      <c r="DX24" s="30"/>
      <c r="DY24" s="12"/>
      <c r="DZ24" s="27">
        <f ca="1">IF(DY24&gt;0,ROUND((INDIRECT(ADDRESS(DY24,$DY$7,,,"ТаблицаСоответствия"))+EA24)*$DY$8,0),)</f>
        <v>0</v>
      </c>
      <c r="EA24" s="30"/>
      <c r="EB24" s="12"/>
      <c r="EC24" s="27">
        <f ca="1">IF(EB24&gt;0,ROUND((INDIRECT(ADDRESS(EB24,$EB$7,,,"ТаблицаСоответствия"))+ED24)*$EB$8,0),)</f>
        <v>0</v>
      </c>
      <c r="ED24" s="30"/>
      <c r="EE24" s="151">
        <v>0</v>
      </c>
      <c r="EF24" s="287" t="str">
        <f>B24</f>
        <v>Карпов Дмитрий  - Вдовицкая Кира (РАСПАЛАСЬ!)</v>
      </c>
      <c r="EG24" s="288"/>
      <c r="EH24" s="289"/>
      <c r="EI24" s="31">
        <f>IF(EE24&gt;0,RANK(EE24,$EE$10:$EE$34),0)</f>
        <v>0</v>
      </c>
    </row>
    <row r="25" spans="1:139" ht="15.75" thickBot="1" x14ac:dyDescent="0.3">
      <c r="A25" s="5">
        <v>16</v>
      </c>
      <c r="B25" s="274" t="s">
        <v>146</v>
      </c>
      <c r="C25" s="12"/>
      <c r="D25" s="140">
        <f ca="1">IF(C25&gt;0,(INDIRECT(ADDRESS(C25,$C$7,,,"ТаблицаСоответствия"))+E25)*$C$8,0)</f>
        <v>0</v>
      </c>
      <c r="E25" s="30"/>
      <c r="F25" s="12"/>
      <c r="G25" s="140">
        <f ca="1">IF(F25&gt;0,(INDIRECT(ADDRESS(F25,$F$7,,,"ТаблицаСоответствия"))+H25)*$F$8,0)</f>
        <v>0</v>
      </c>
      <c r="H25" s="30"/>
      <c r="I25" s="12"/>
      <c r="J25" s="140">
        <f ca="1">IF(I25&gt;0,(INDIRECT(ADDRESS(I25,$I$7,,,"ТаблицаСоответствия"))+K25)*$I$8,0)</f>
        <v>0</v>
      </c>
      <c r="K25" s="30"/>
      <c r="L25" s="12"/>
      <c r="M25" s="140">
        <f ca="1">IF(L25&gt;0,(INDIRECT(ADDRESS(L25,$L$7,,,"ТаблицаСоответствия"))+N25)*$L$8,0)</f>
        <v>0</v>
      </c>
      <c r="N25" s="30"/>
      <c r="O25" s="12"/>
      <c r="P25" s="140">
        <f ca="1">IF(O25&gt;0,(INDIRECT(ADDRESS(O25,$O$7,,,"ТаблицаСоответствия"))+Q25)*$O$8,0)</f>
        <v>0</v>
      </c>
      <c r="Q25" s="30"/>
      <c r="R25" s="12"/>
      <c r="S25" s="140">
        <f ca="1">IF(R25&gt;0,(INDIRECT(ADDRESS(R25,$R$7,,,"ТаблицаСоответствия"))+T25)*$R$8,0)</f>
        <v>0</v>
      </c>
      <c r="T25" s="30"/>
      <c r="U25" s="12"/>
      <c r="V25" s="140">
        <f ca="1">IF(U25&gt;0,(INDIRECT(ADDRESS(U25,$U$7,,,"ТаблицаСоответствия"))+W25)*$U$8,0)</f>
        <v>0</v>
      </c>
      <c r="W25" s="30"/>
      <c r="X25" s="12"/>
      <c r="Y25" s="140">
        <f ca="1">IF(X25&gt;0,(INDIRECT(ADDRESS(X25,$X$7,,,"ТаблицаСоответствия"))+Z25)*$X$8,0)</f>
        <v>0</v>
      </c>
      <c r="Z25" s="30"/>
      <c r="AA25" s="12"/>
      <c r="AB25" s="140">
        <f ca="1">IF(AA25&gt;0,(INDIRECT(ADDRESS(AA25,$AA$7,,,"ТаблицаСоответствия"))+AC25)*$AA$8,0)</f>
        <v>0</v>
      </c>
      <c r="AC25" s="30"/>
      <c r="AD25" s="12"/>
      <c r="AE25" s="140">
        <f ca="1">IF(AD25&gt;0,(INDIRECT(ADDRESS(AD25,$AD$7,,,"ТаблицаСоответствия"))+AF25)*$AD$8,0)</f>
        <v>0</v>
      </c>
      <c r="AF25" s="30"/>
      <c r="AG25" s="12"/>
      <c r="AH25" s="140">
        <f ca="1">IF(AG25&gt;0,(INDIRECT(ADDRESS(AG25,$AG$7,,,"ТаблицаСоответствия"))+AI25)*$AG$8,0)</f>
        <v>0</v>
      </c>
      <c r="AI25" s="30"/>
      <c r="AJ25" s="12"/>
      <c r="AK25" s="140">
        <f ca="1">IF(AJ25&gt;0,(INDIRECT(ADDRESS(AJ25,$AJ$7,,,"ТаблицаСоответствия"))+AL25)*$AJ$8,0)</f>
        <v>0</v>
      </c>
      <c r="AL25" s="30"/>
      <c r="AM25" s="12"/>
      <c r="AN25" s="140">
        <f ca="1">IF(AM25&gt;0,(INDIRECT(ADDRESS(AM25,$AM$7,,,"ТаблицаСоответствия"))+AO25)*$AM$8,0)</f>
        <v>0</v>
      </c>
      <c r="AO25" s="30"/>
      <c r="AP25" s="12"/>
      <c r="AQ25" s="140">
        <f ca="1">IF(AP25&gt;0,(INDIRECT(ADDRESS(AP25,$AP$7,,,"ТаблицаСоответствия"))+AR25)*$AP$8,0)</f>
        <v>0</v>
      </c>
      <c r="AR25" s="30"/>
      <c r="AS25" s="12"/>
      <c r="AT25" s="27">
        <f ca="1">IF(AS25&gt;0,ROUND((INDIRECT(ADDRESS(AS25,$AS$7,,,"ТаблицаСоответствия"))+AU25)*$AS$8,0),)</f>
        <v>0</v>
      </c>
      <c r="AU25" s="41"/>
      <c r="AV25" s="12"/>
      <c r="AW25" s="162">
        <f ca="1">IF(AV25&gt;0,(INDIRECT(ADDRESS(AV25,$AV$7,,,"ТаблицаСоответствия"))+AX25)*$AV$8,0)</f>
        <v>0</v>
      </c>
      <c r="AX25" s="41"/>
      <c r="AY25" s="12"/>
      <c r="AZ25" s="27">
        <f ca="1">IF(AY25&gt;0,ROUND((INDIRECT(ADDRESS(AY25,$AY$7,,,"ТаблицаСоответствия"))+BA25)*$AY$8,0),)</f>
        <v>0</v>
      </c>
      <c r="BA25" s="30"/>
      <c r="BB25" s="12"/>
      <c r="BC25" s="27">
        <f ca="1">IF(BB25&gt;0,ROUND((INDIRECT(ADDRESS(BB25,$BB$7,,,"ТаблицаСоответствия"))+BD25)*$BB$8,0),)</f>
        <v>0</v>
      </c>
      <c r="BD25" s="30"/>
      <c r="BE25" s="12"/>
      <c r="BF25" s="27">
        <f ca="1">IF(BE25&gt;0,ROUND((INDIRECT(ADDRESS(BE25,$BE$7,,,"ТаблицаСоответствия"))+BG25)*$BE$8,0),)</f>
        <v>0</v>
      </c>
      <c r="BG25" s="30"/>
      <c r="BH25" s="12"/>
      <c r="BI25" s="27">
        <f ca="1">IF(BH25&gt;0,ROUND((INDIRECT(ADDRESS(BH25,$BH$7,,,"ТаблицаСоответствия"))+BJ25)*$BH$8,0),)</f>
        <v>0</v>
      </c>
      <c r="BJ25" s="30"/>
      <c r="BK25" s="12"/>
      <c r="BL25" s="27">
        <f ca="1">IF(BK25&gt;0,ROUND((INDIRECT(ADDRESS(BK25,$BK$7,,,"ТаблицаСоответствия"))+BM25)*$BK$8,0),)</f>
        <v>0</v>
      </c>
      <c r="BM25" s="30"/>
      <c r="BN25" s="12"/>
      <c r="BO25" s="27">
        <f ca="1">IF(BN25&gt;0,ROUND((INDIRECT(ADDRESS(BN25,$BN$7,,,"ТаблицаСоответствия"))+BP25)*$BN$8,0),)</f>
        <v>0</v>
      </c>
      <c r="BP25" s="30"/>
      <c r="BQ25" s="12"/>
      <c r="BR25" s="27">
        <f ca="1">IF(BQ25&gt;0,ROUND((INDIRECT(ADDRESS(BQ25,$BQ$7,,,"ТаблицаСоответствия"))+BS25)*$BQ$8,0),)</f>
        <v>0</v>
      </c>
      <c r="BS25" s="30"/>
      <c r="BT25" s="12"/>
      <c r="BU25" s="27">
        <f ca="1">IF(BT25&gt;0,ROUND((INDIRECT(ADDRESS(BT25,$BT$7,,,"ТаблицаСоответствия"))+BV25)*$BT$8,0),)</f>
        <v>0</v>
      </c>
      <c r="BV25" s="30"/>
      <c r="BW25" s="12"/>
      <c r="BX25" s="27">
        <f ca="1">IF(BW25&gt;0,ROUND((INDIRECT(ADDRESS(BW25,$BW$7,,,"ТаблицаСоответствия"))+BY25)*$BW$8,0),)</f>
        <v>0</v>
      </c>
      <c r="BY25" s="30"/>
      <c r="BZ25" s="12"/>
      <c r="CA25" s="27">
        <f ca="1">IF(BZ25&gt;0,ROUND((INDIRECT(ADDRESS(BZ25,$BZ$7,,,"ТаблицаСоответствия"))+CB25)*$BZ$8,0),)</f>
        <v>0</v>
      </c>
      <c r="CB25" s="30"/>
      <c r="CC25" s="12"/>
      <c r="CD25" s="27">
        <f ca="1">IF(CC25&gt;0,ROUND((INDIRECT(ADDRESS(CC25,$CC$7,,,"ТаблицаСоответствия"))+CE25)*$CC$8,0),)</f>
        <v>0</v>
      </c>
      <c r="CE25" s="30"/>
      <c r="CF25" s="12"/>
      <c r="CG25" s="27">
        <f ca="1">IF(CF25&gt;0,ROUND((INDIRECT(ADDRESS(CF25,$CF$7,,,"ТаблицаСоответствия"))+CH25)*$CF$8,0),)</f>
        <v>0</v>
      </c>
      <c r="CH25" s="30"/>
      <c r="CI25" s="12"/>
      <c r="CJ25" s="27">
        <f ca="1">IF(CI25&gt;0,ROUND((INDIRECT(ADDRESS(CI25,$CI$7,,,"ТаблицаСоответствия"))+CK25)*$CI$8,0),)</f>
        <v>0</v>
      </c>
      <c r="CK25" s="30"/>
      <c r="CL25" s="12"/>
      <c r="CM25" s="27">
        <f ca="1">IF(CL25&gt;0,ROUND((INDIRECT(ADDRESS(CL25,$CL$7,,,"ТаблицаСоответствия"))+CN25)*$CL$8,0),)</f>
        <v>0</v>
      </c>
      <c r="CN25" s="30"/>
      <c r="CO25" s="12"/>
      <c r="CP25" s="27">
        <f ca="1">IF(CO25&gt;0,ROUND((INDIRECT(ADDRESS(CO25,$CO$7,,,"ТаблицаСоответствия"))+CQ25)*$CO$8,0),)</f>
        <v>0</v>
      </c>
      <c r="CQ25" s="30"/>
      <c r="CR25" s="12"/>
      <c r="CS25" s="27">
        <f ca="1">IF(CR25&gt;0,ROUND((INDIRECT(ADDRESS(CR25,$CR$7,,,"ТаблицаСоответствия"))+CT25)*$CR$8,0),)</f>
        <v>0</v>
      </c>
      <c r="CT25" s="30"/>
      <c r="CU25" s="12"/>
      <c r="CV25" s="27">
        <f ca="1">IF(CU25&gt;0,ROUND((INDIRECT(ADDRESS(CU25,$CU$7,,,"ТаблицаСоответствия"))+CW25)*$CU$8,0),)</f>
        <v>0</v>
      </c>
      <c r="CW25" s="30"/>
      <c r="CX25" s="12"/>
      <c r="CY25" s="27">
        <f ca="1">IF(CX25&gt;0,ROUND((INDIRECT(ADDRESS(CX25,$CX$7,,,"ТаблицаСоответствия"))+CZ25)*$CX$8,0),)</f>
        <v>0</v>
      </c>
      <c r="CZ25" s="30"/>
      <c r="DA25" s="12"/>
      <c r="DB25" s="27">
        <f ca="1">IF(DA25&gt;0,ROUND((INDIRECT(ADDRESS(DA25,$DA$7,,,"ТаблицаСоответствия"))+DC25)*$DA$8,0),)</f>
        <v>0</v>
      </c>
      <c r="DC25" s="30"/>
      <c r="DD25" s="12"/>
      <c r="DE25" s="27">
        <f ca="1">IF(DD25&gt;0,ROUND((INDIRECT(ADDRESS(DD25,$DD$7,,,"ТаблицаСоответствия"))+DF25)*$DD$8,0),)</f>
        <v>0</v>
      </c>
      <c r="DF25" s="30"/>
      <c r="DG25" s="12"/>
      <c r="DH25" s="27">
        <f ca="1">IF(DG25&gt;0,ROUND((INDIRECT(ADDRESS(DG25,$DG$7,,,"ТаблицаСоответствия"))+DI25)*$DG$8,0),)</f>
        <v>0</v>
      </c>
      <c r="DI25" s="30"/>
      <c r="DJ25" s="12"/>
      <c r="DK25" s="27">
        <f ca="1">IF(DJ25&gt;0,ROUND((INDIRECT(ADDRESS(DJ25,$DJ$7,,,"ТаблицаСоответствия"))+DL25)*$DJ$8,0),)</f>
        <v>0</v>
      </c>
      <c r="DL25" s="30"/>
      <c r="DM25" s="12"/>
      <c r="DN25" s="27">
        <f ca="1">IF(DM25&gt;0,ROUND((INDIRECT(ADDRESS(DM25,$DM$7,,,"ТаблицаСоответствия"))+DO25)*$DM$8,0),)</f>
        <v>0</v>
      </c>
      <c r="DO25" s="30"/>
      <c r="DP25" s="12"/>
      <c r="DQ25" s="27">
        <f ca="1">IF(DP25&gt;0,ROUND((INDIRECT(ADDRESS(DP25,$DP$7,,,"ТаблицаСоответствия"))+DR25)*$DP$8,0),)</f>
        <v>0</v>
      </c>
      <c r="DR25" s="30"/>
      <c r="DS25" s="12"/>
      <c r="DT25" s="27">
        <f ca="1">IF(DS25&gt;0,ROUND((INDIRECT(ADDRESS(DS25,$DS$7,,,"ТаблицаСоответствия"))+DU25)*$DS$8,0),)</f>
        <v>0</v>
      </c>
      <c r="DU25" s="30"/>
      <c r="DV25" s="12"/>
      <c r="DW25" s="27">
        <f ca="1">IF(DV25&gt;0,ROUND((INDIRECT(ADDRESS(DV25,$DV$7,,,"ТаблицаСоответствия"))+DX25)*$DV$8,0),)</f>
        <v>0</v>
      </c>
      <c r="DX25" s="30"/>
      <c r="DY25" s="12"/>
      <c r="DZ25" s="27">
        <f ca="1">IF(DY25&gt;0,ROUND((INDIRECT(ADDRESS(DY25,$DY$7,,,"ТаблицаСоответствия"))+EA25)*$DY$8,0),)</f>
        <v>0</v>
      </c>
      <c r="EA25" s="30"/>
      <c r="EB25" s="12"/>
      <c r="EC25" s="27">
        <f ca="1">IF(EB25&gt;0,ROUND((INDIRECT(ADDRESS(EB25,$EB$7,,,"ТаблицаСоответствия"))+ED25)*$EB$8,0),)</f>
        <v>0</v>
      </c>
      <c r="ED25" s="30"/>
      <c r="EE25" s="151">
        <v>0</v>
      </c>
      <c r="EF25" s="287" t="str">
        <f>B25</f>
        <v>Тарасов Владислав - Карлей Каролина (РАСПАЛАСЬ!)</v>
      </c>
      <c r="EG25" s="288"/>
      <c r="EH25" s="289"/>
      <c r="EI25" s="31">
        <f>IF(EE25&gt;0,RANK(EE25,$EE$10:$EE$34),0)</f>
        <v>0</v>
      </c>
    </row>
    <row r="26" spans="1:139" ht="15.75" thickBot="1" x14ac:dyDescent="0.3">
      <c r="A26" s="5">
        <v>17</v>
      </c>
      <c r="B26" s="178" t="s">
        <v>86</v>
      </c>
      <c r="C26" s="12"/>
      <c r="D26" s="140">
        <f ca="1">IF(C26&gt;0,(INDIRECT(ADDRESS(C26,$C$7,,,"ТаблицаСоответствия"))+E26)*$C$8,0)</f>
        <v>0</v>
      </c>
      <c r="E26" s="30"/>
      <c r="F26" s="12"/>
      <c r="G26" s="140">
        <f ca="1">IF(F26&gt;0,(INDIRECT(ADDRESS(F26,$F$7,,,"ТаблицаСоответствия"))+H26)*$F$8,0)</f>
        <v>0</v>
      </c>
      <c r="H26" s="30"/>
      <c r="I26" s="12"/>
      <c r="J26" s="140">
        <f ca="1">IF(I26&gt;0,(INDIRECT(ADDRESS(I26,$I$7,,,"ТаблицаСоответствия"))+K26)*$I$8,0)</f>
        <v>0</v>
      </c>
      <c r="K26" s="30"/>
      <c r="L26" s="12"/>
      <c r="M26" s="140">
        <f ca="1">IF(L26&gt;0,(INDIRECT(ADDRESS(L26,$L$7,,,"ТаблицаСоответствия"))+N26)*$L$8,0)</f>
        <v>0</v>
      </c>
      <c r="N26" s="30"/>
      <c r="O26" s="12"/>
      <c r="P26" s="140">
        <f ca="1">IF(O26&gt;0,(INDIRECT(ADDRESS(O26,$O$7,,,"ТаблицаСоответствия"))+Q26)*$O$8,0)</f>
        <v>0</v>
      </c>
      <c r="Q26" s="30"/>
      <c r="R26" s="12"/>
      <c r="S26" s="140">
        <f ca="1">IF(R26&gt;0,(INDIRECT(ADDRESS(R26,$R$7,,,"ТаблицаСоответствия"))+T26)*$R$8,0)</f>
        <v>0</v>
      </c>
      <c r="T26" s="30"/>
      <c r="U26" s="12"/>
      <c r="V26" s="140">
        <f ca="1">IF(U26&gt;0,(INDIRECT(ADDRESS(U26,$U$7,,,"ТаблицаСоответствия"))+W26)*$U$8,0)</f>
        <v>0</v>
      </c>
      <c r="W26" s="30"/>
      <c r="X26" s="12"/>
      <c r="Y26" s="140">
        <f ca="1">IF(X26&gt;0,(INDIRECT(ADDRESS(X26,$X$7,,,"ТаблицаСоответствия"))+Z26)*$X$8,0)</f>
        <v>0</v>
      </c>
      <c r="Z26" s="30"/>
      <c r="AA26" s="12"/>
      <c r="AB26" s="140">
        <f ca="1">IF(AA26&gt;0,(INDIRECT(ADDRESS(AA26,$AA$7,,,"ТаблицаСоответствия"))+AC26)*$AA$8,0)</f>
        <v>0</v>
      </c>
      <c r="AC26" s="30"/>
      <c r="AD26" s="12"/>
      <c r="AE26" s="140">
        <f ca="1">IF(AD26&gt;0,(INDIRECT(ADDRESS(AD26,$AD$7,,,"ТаблицаСоответствия"))+AF26)*$AD$8,0)</f>
        <v>0</v>
      </c>
      <c r="AF26" s="30"/>
      <c r="AG26" s="12"/>
      <c r="AH26" s="140">
        <f ca="1">IF(AG26&gt;0,(INDIRECT(ADDRESS(AG26,$AG$7,,,"ТаблицаСоответствия"))+AI26)*$AG$8,0)</f>
        <v>0</v>
      </c>
      <c r="AI26" s="30"/>
      <c r="AJ26" s="12"/>
      <c r="AK26" s="140">
        <f ca="1">IF(AJ26&gt;0,(INDIRECT(ADDRESS(AJ26,$AJ$7,,,"ТаблицаСоответствия"))+AL26)*$AJ$8,0)</f>
        <v>0</v>
      </c>
      <c r="AL26" s="30"/>
      <c r="AM26" s="12"/>
      <c r="AN26" s="140">
        <f ca="1">IF(AM26&gt;0,(INDIRECT(ADDRESS(AM26,$AM$7,,,"ТаблицаСоответствия"))+AO26)*$AM$8,0)</f>
        <v>0</v>
      </c>
      <c r="AO26" s="30"/>
      <c r="AP26" s="12"/>
      <c r="AQ26" s="140">
        <f ca="1">IF(AP26&gt;0,(INDIRECT(ADDRESS(AP26,$AP$7,,,"ТаблицаСоответствия"))+AR26)*$AP$8,0)</f>
        <v>0</v>
      </c>
      <c r="AR26" s="30"/>
      <c r="AS26" s="35"/>
      <c r="AT26" s="27">
        <f ca="1">IF(AS26&gt;0,ROUND((INDIRECT(ADDRESS(AS26,$AS$7,,,"ТаблицаСоответствия"))+AU26)*$AS$8,0),)</f>
        <v>0</v>
      </c>
      <c r="AU26" s="61"/>
      <c r="AV26" s="35"/>
      <c r="AW26" s="162">
        <f ca="1">IF(AV26&gt;0,(INDIRECT(ADDRESS(AV26,$AV$7,,,"ТаблицаСоответствия"))+AX26)*$AV$8,0)</f>
        <v>0</v>
      </c>
      <c r="AX26" s="61"/>
      <c r="AY26" s="12"/>
      <c r="AZ26" s="27">
        <f ca="1">IF(AY26&gt;0,ROUND((INDIRECT(ADDRESS(AY26,$AY$7,,,"ТаблицаСоответствия"))+BA26)*$AY$8,0),)</f>
        <v>0</v>
      </c>
      <c r="BA26" s="30"/>
      <c r="BB26" s="12"/>
      <c r="BC26" s="27">
        <f ca="1">IF(BB26&gt;0,ROUND((INDIRECT(ADDRESS(BB26,$BB$7,,,"ТаблицаСоответствия"))+BD26)*$BB$8,0),)</f>
        <v>0</v>
      </c>
      <c r="BD26" s="30"/>
      <c r="BE26" s="12"/>
      <c r="BF26" s="27">
        <f ca="1">IF(BE26&gt;0,ROUND((INDIRECT(ADDRESS(BE26,$BE$7,,,"ТаблицаСоответствия"))+BG26)*$BE$8,0),)</f>
        <v>0</v>
      </c>
      <c r="BG26" s="30"/>
      <c r="BH26" s="12"/>
      <c r="BI26" s="27">
        <f ca="1">IF(BH26&gt;0,ROUND((INDIRECT(ADDRESS(BH26,$BH$7,,,"ТаблицаСоответствия"))+BJ26)*$BH$8,0),)</f>
        <v>0</v>
      </c>
      <c r="BJ26" s="30"/>
      <c r="BK26" s="12"/>
      <c r="BL26" s="27">
        <f ca="1">IF(BK26&gt;0,ROUND((INDIRECT(ADDRESS(BK26,$BK$7,,,"ТаблицаСоответствия"))+BM26)*$BK$8,0),)</f>
        <v>0</v>
      </c>
      <c r="BM26" s="30"/>
      <c r="BN26" s="12"/>
      <c r="BO26" s="27">
        <f ca="1">IF(BN26&gt;0,ROUND((INDIRECT(ADDRESS(BN26,$BN$7,,,"ТаблицаСоответствия"))+BP26)*$BN$8,0),)</f>
        <v>0</v>
      </c>
      <c r="BP26" s="30"/>
      <c r="BQ26" s="12"/>
      <c r="BR26" s="27">
        <f ca="1">IF(BQ26&gt;0,ROUND((INDIRECT(ADDRESS(BQ26,$BQ$7,,,"ТаблицаСоответствия"))+BS26)*$BQ$8,0),)</f>
        <v>0</v>
      </c>
      <c r="BS26" s="30"/>
      <c r="BT26" s="12"/>
      <c r="BU26" s="27">
        <f ca="1">IF(BT26&gt;0,ROUND((INDIRECT(ADDRESS(BT26,$BT$7,,,"ТаблицаСоответствия"))+BV26)*$BT$8,0),)</f>
        <v>0</v>
      </c>
      <c r="BV26" s="30"/>
      <c r="BW26" s="12"/>
      <c r="BX26" s="27">
        <f ca="1">IF(BW26&gt;0,ROUND((INDIRECT(ADDRESS(BW26,$BW$7,,,"ТаблицаСоответствия"))+BY26)*$BW$8,0),)</f>
        <v>0</v>
      </c>
      <c r="BY26" s="30"/>
      <c r="BZ26" s="12"/>
      <c r="CA26" s="27">
        <f ca="1">IF(BZ26&gt;0,ROUND((INDIRECT(ADDRESS(BZ26,$BZ$7,,,"ТаблицаСоответствия"))+CB26)*$BZ$8,0),)</f>
        <v>0</v>
      </c>
      <c r="CB26" s="30"/>
      <c r="CC26" s="12"/>
      <c r="CD26" s="27">
        <f ca="1">IF(CC26&gt;0,ROUND((INDIRECT(ADDRESS(CC26,$CC$7,,,"ТаблицаСоответствия"))+CE26)*$CC$8,0),)</f>
        <v>0</v>
      </c>
      <c r="CE26" s="30"/>
      <c r="CF26" s="12"/>
      <c r="CG26" s="27">
        <f ca="1">IF(CF26&gt;0,ROUND((INDIRECT(ADDRESS(CF26,$CF$7,,,"ТаблицаСоответствия"))+CH26)*$CF$8,0),)</f>
        <v>0</v>
      </c>
      <c r="CH26" s="30"/>
      <c r="CI26" s="12"/>
      <c r="CJ26" s="27">
        <f ca="1">IF(CI26&gt;0,ROUND((INDIRECT(ADDRESS(CI26,$CI$7,,,"ТаблицаСоответствия"))+CK26)*$CI$8,0),)</f>
        <v>0</v>
      </c>
      <c r="CK26" s="30"/>
      <c r="CL26" s="12"/>
      <c r="CM26" s="27">
        <f ca="1">IF(CL26&gt;0,ROUND((INDIRECT(ADDRESS(CL26,$CL$7,,,"ТаблицаСоответствия"))+CN26)*$CL$8,0),)</f>
        <v>0</v>
      </c>
      <c r="CN26" s="30"/>
      <c r="CO26" s="12"/>
      <c r="CP26" s="27">
        <f ca="1">IF(CO26&gt;0,ROUND((INDIRECT(ADDRESS(CO26,$CO$7,,,"ТаблицаСоответствия"))+CQ26)*$CO$8,0),)</f>
        <v>0</v>
      </c>
      <c r="CQ26" s="30"/>
      <c r="CR26" s="12"/>
      <c r="CS26" s="27">
        <f ca="1">IF(CR26&gt;0,ROUND((INDIRECT(ADDRESS(CR26,$CR$7,,,"ТаблицаСоответствия"))+CT26)*$CR$8,0),)</f>
        <v>0</v>
      </c>
      <c r="CT26" s="30"/>
      <c r="CU26" s="12"/>
      <c r="CV26" s="27">
        <f ca="1">IF(CU26&gt;0,ROUND((INDIRECT(ADDRESS(CU26,$CU$7,,,"ТаблицаСоответствия"))+CW26)*$CU$8,0),)</f>
        <v>0</v>
      </c>
      <c r="CW26" s="30"/>
      <c r="CX26" s="12"/>
      <c r="CY26" s="27">
        <f ca="1">IF(CX26&gt;0,ROUND((INDIRECT(ADDRESS(CX26,$CX$7,,,"ТаблицаСоответствия"))+CZ26)*$CX$8,0),)</f>
        <v>0</v>
      </c>
      <c r="CZ26" s="30"/>
      <c r="DA26" s="12"/>
      <c r="DB26" s="27">
        <f ca="1">IF(DA26&gt;0,ROUND((INDIRECT(ADDRESS(DA26,$DA$7,,,"ТаблицаСоответствия"))+DC26)*$DA$8,0),)</f>
        <v>0</v>
      </c>
      <c r="DC26" s="30"/>
      <c r="DD26" s="12"/>
      <c r="DE26" s="27">
        <f ca="1">IF(DD26&gt;0,ROUND((INDIRECT(ADDRESS(DD26,$DD$7,,,"ТаблицаСоответствия"))+DF26)*$DD$8,0),)</f>
        <v>0</v>
      </c>
      <c r="DF26" s="30"/>
      <c r="DG26" s="12"/>
      <c r="DH26" s="27">
        <f ca="1">IF(DG26&gt;0,ROUND((INDIRECT(ADDRESS(DG26,$DG$7,,,"ТаблицаСоответствия"))+DI26)*$DG$8,0),)</f>
        <v>0</v>
      </c>
      <c r="DI26" s="30"/>
      <c r="DJ26" s="12"/>
      <c r="DK26" s="27">
        <f ca="1">IF(DJ26&gt;0,ROUND((INDIRECT(ADDRESS(DJ26,$DJ$7,,,"ТаблицаСоответствия"))+DL26)*$DJ$8,0),)</f>
        <v>0</v>
      </c>
      <c r="DL26" s="30"/>
      <c r="DM26" s="12"/>
      <c r="DN26" s="27">
        <f ca="1">IF(DM26&gt;0,ROUND((INDIRECT(ADDRESS(DM26,$DM$7,,,"ТаблицаСоответствия"))+DO26)*$DM$8,0),)</f>
        <v>0</v>
      </c>
      <c r="DO26" s="30"/>
      <c r="DP26" s="12"/>
      <c r="DQ26" s="27">
        <f ca="1">IF(DP26&gt;0,ROUND((INDIRECT(ADDRESS(DP26,$DP$7,,,"ТаблицаСоответствия"))+DR26)*$DP$8,0),)</f>
        <v>0</v>
      </c>
      <c r="DR26" s="30"/>
      <c r="DS26" s="12"/>
      <c r="DT26" s="27">
        <f ca="1">IF(DS26&gt;0,ROUND((INDIRECT(ADDRESS(DS26,$DS$7,,,"ТаблицаСоответствия"))+DU26)*$DS$8,0),)</f>
        <v>0</v>
      </c>
      <c r="DU26" s="30"/>
      <c r="DV26" s="12"/>
      <c r="DW26" s="27">
        <f ca="1">IF(DV26&gt;0,ROUND((INDIRECT(ADDRESS(DV26,$DV$7,,,"ТаблицаСоответствия"))+DX26)*$DV$8,0),)</f>
        <v>0</v>
      </c>
      <c r="DX26" s="30"/>
      <c r="DY26" s="12"/>
      <c r="DZ26" s="27">
        <f ca="1">IF(DY26&gt;0,ROUND((INDIRECT(ADDRESS(DY26,$DY$7,,,"ТаблицаСоответствия"))+EA26)*$DY$8,0),)</f>
        <v>0</v>
      </c>
      <c r="EA26" s="30"/>
      <c r="EB26" s="12"/>
      <c r="EC26" s="27">
        <f ca="1">IF(EB26&gt;0,ROUND((INDIRECT(ADDRESS(EB26,$EB$7,,,"ТаблицаСоответствия"))+ED26)*$EB$8,0),)</f>
        <v>0</v>
      </c>
      <c r="ED26" s="30"/>
      <c r="EE26" s="151">
        <v>0</v>
      </c>
      <c r="EF26" s="287" t="str">
        <f t="shared" ref="EF26" si="1">B26</f>
        <v>Пашкин Артем - Жорник Полина (РАСПАЛАСЬ!)</v>
      </c>
      <c r="EG26" s="288"/>
      <c r="EH26" s="289"/>
      <c r="EI26" s="31">
        <f>IF(EE26&gt;0,RANK(EE26,$EE$10:$EE$34),0)</f>
        <v>0</v>
      </c>
    </row>
    <row r="27" spans="1:139" ht="15.75" thickBot="1" x14ac:dyDescent="0.3">
      <c r="A27" s="5">
        <v>18</v>
      </c>
      <c r="B27" s="176" t="s">
        <v>85</v>
      </c>
      <c r="C27" s="12"/>
      <c r="D27" s="140">
        <f ca="1">IF(C27&gt;0,(INDIRECT(ADDRESS(C27,$C$7,,,"ТаблицаСоответствия"))+E27)*$C$8,0)</f>
        <v>0</v>
      </c>
      <c r="E27" s="30"/>
      <c r="F27" s="12"/>
      <c r="G27" s="140">
        <f ca="1">IF(F27&gt;0,(INDIRECT(ADDRESS(F27,$F$7,,,"ТаблицаСоответствия"))+H27)*$F$8,0)</f>
        <v>0</v>
      </c>
      <c r="H27" s="30"/>
      <c r="I27" s="12"/>
      <c r="J27" s="140">
        <f ca="1">IF(I27&gt;0,(INDIRECT(ADDRESS(I27,$I$7,,,"ТаблицаСоответствия"))+K27)*$I$8,0)</f>
        <v>0</v>
      </c>
      <c r="K27" s="30"/>
      <c r="L27" s="12"/>
      <c r="M27" s="140">
        <f ca="1">IF(L27&gt;0,(INDIRECT(ADDRESS(L27,$L$7,,,"ТаблицаСоответствия"))+N27)*$L$8,0)</f>
        <v>0</v>
      </c>
      <c r="N27" s="30"/>
      <c r="O27" s="12"/>
      <c r="P27" s="140">
        <f ca="1">IF(O27&gt;0,(INDIRECT(ADDRESS(O27,$O$7,,,"ТаблицаСоответствия"))+Q27)*$O$8,0)</f>
        <v>0</v>
      </c>
      <c r="Q27" s="30"/>
      <c r="R27" s="12"/>
      <c r="S27" s="140">
        <f ca="1">IF(R27&gt;0,(INDIRECT(ADDRESS(R27,$R$7,,,"ТаблицаСоответствия"))+T27)*$R$8,0)</f>
        <v>0</v>
      </c>
      <c r="T27" s="30"/>
      <c r="U27" s="12"/>
      <c r="V27" s="140">
        <f ca="1">IF(U27&gt;0,(INDIRECT(ADDRESS(U27,$U$7,,,"ТаблицаСоответствия"))+W27)*$U$8,0)</f>
        <v>0</v>
      </c>
      <c r="W27" s="30"/>
      <c r="X27" s="12"/>
      <c r="Y27" s="140">
        <f ca="1">IF(X27&gt;0,(INDIRECT(ADDRESS(X27,$X$7,,,"ТаблицаСоответствия"))+Z27)*$X$8,0)</f>
        <v>0</v>
      </c>
      <c r="Z27" s="30"/>
      <c r="AA27" s="12"/>
      <c r="AB27" s="140">
        <f ca="1">IF(AA27&gt;0,(INDIRECT(ADDRESS(AA27,$AA$7,,,"ТаблицаСоответствия"))+AC27)*$AA$8,0)</f>
        <v>0</v>
      </c>
      <c r="AC27" s="30"/>
      <c r="AD27" s="12"/>
      <c r="AE27" s="140">
        <f ca="1">IF(AD27&gt;0,(INDIRECT(ADDRESS(AD27,$AD$7,,,"ТаблицаСоответствия"))+AF27)*$AD$8,0)</f>
        <v>0</v>
      </c>
      <c r="AF27" s="30"/>
      <c r="AG27" s="12"/>
      <c r="AH27" s="140">
        <f ca="1">IF(AG27&gt;0,(INDIRECT(ADDRESS(AG27,$AG$7,,,"ТаблицаСоответствия"))+AI27)*$AG$8,0)</f>
        <v>0</v>
      </c>
      <c r="AI27" s="30"/>
      <c r="AJ27" s="12">
        <v>8</v>
      </c>
      <c r="AK27" s="140">
        <f ca="1">IF(AJ27&gt;0,(INDIRECT(ADDRESS(AJ27,$AJ$7,,,"ТаблицаСоответствия"))+AL27)*$AJ$8,0)</f>
        <v>14</v>
      </c>
      <c r="AL27" s="30"/>
      <c r="AM27" s="12"/>
      <c r="AN27" s="140">
        <f ca="1">IF(AM27&gt;0,(INDIRECT(ADDRESS(AM27,$AM$7,,,"ТаблицаСоответствия"))+AO27)*$AM$8,0)</f>
        <v>0</v>
      </c>
      <c r="AO27" s="30"/>
      <c r="AP27" s="12"/>
      <c r="AQ27" s="140">
        <f ca="1">IF(AP27&gt;0,(INDIRECT(ADDRESS(AP27,$AP$7,,,"ТаблицаСоответствия"))+AR27)*$AP$8,0)</f>
        <v>0</v>
      </c>
      <c r="AR27" s="30"/>
      <c r="AS27" s="35"/>
      <c r="AT27" s="27">
        <f ca="1">IF(AS27&gt;0,ROUND((INDIRECT(ADDRESS(AS27,$AS$7,,,"ТаблицаСоответствия"))+AU27)*$AS$8,0),)</f>
        <v>0</v>
      </c>
      <c r="AU27" s="61"/>
      <c r="AV27" s="35"/>
      <c r="AW27" s="162">
        <f ca="1">IF(AV27&gt;0,(INDIRECT(ADDRESS(AV27,$AV$7,,,"ТаблицаСоответствия"))+AX27)*$AV$8,0)</f>
        <v>0</v>
      </c>
      <c r="AX27" s="61"/>
      <c r="AY27" s="12"/>
      <c r="AZ27" s="27">
        <f ca="1">IF(AY27&gt;0,ROUND((INDIRECT(ADDRESS(AY27,$AY$7,,,"ТаблицаСоответствия"))+BA27)*$AY$8,0),)</f>
        <v>0</v>
      </c>
      <c r="BA27" s="30"/>
      <c r="BB27" s="12"/>
      <c r="BC27" s="27">
        <f ca="1">IF(BB27&gt;0,ROUND((INDIRECT(ADDRESS(BB27,$BB$7,,,"ТаблицаСоответствия"))+BD27)*$BB$8,0),)</f>
        <v>0</v>
      </c>
      <c r="BD27" s="30"/>
      <c r="BE27" s="12"/>
      <c r="BF27" s="27">
        <f ca="1">IF(BE27&gt;0,ROUND((INDIRECT(ADDRESS(BE27,$BE$7,,,"ТаблицаСоответствия"))+BG27)*$BE$8,0),)</f>
        <v>0</v>
      </c>
      <c r="BG27" s="30"/>
      <c r="BH27" s="12"/>
      <c r="BI27" s="27">
        <f ca="1">IF(BH27&gt;0,ROUND((INDIRECT(ADDRESS(BH27,$BH$7,,,"ТаблицаСоответствия"))+BJ27)*$BH$8,0),)</f>
        <v>0</v>
      </c>
      <c r="BJ27" s="30"/>
      <c r="BK27" s="12"/>
      <c r="BL27" s="27">
        <f ca="1">IF(BK27&gt;0,ROUND((INDIRECT(ADDRESS(BK27,$BK$7,,,"ТаблицаСоответствия"))+BM27)*$BK$8,0),)</f>
        <v>0</v>
      </c>
      <c r="BM27" s="30"/>
      <c r="BN27" s="12"/>
      <c r="BO27" s="27">
        <f ca="1">IF(BN27&gt;0,ROUND((INDIRECT(ADDRESS(BN27,$BN$7,,,"ТаблицаСоответствия"))+BP27)*$BN$8,0),)</f>
        <v>0</v>
      </c>
      <c r="BP27" s="30"/>
      <c r="BQ27" s="12"/>
      <c r="BR27" s="27">
        <f ca="1">IF(BQ27&gt;0,ROUND((INDIRECT(ADDRESS(BQ27,$BQ$7,,,"ТаблицаСоответствия"))+BS27)*$BQ$8,0),)</f>
        <v>0</v>
      </c>
      <c r="BS27" s="30"/>
      <c r="BT27" s="12"/>
      <c r="BU27" s="27">
        <f ca="1">IF(BT27&gt;0,ROUND((INDIRECT(ADDRESS(BT27,$BT$7,,,"ТаблицаСоответствия"))+BV27)*$BT$8,0),)</f>
        <v>0</v>
      </c>
      <c r="BV27" s="30"/>
      <c r="BW27" s="12"/>
      <c r="BX27" s="27">
        <f ca="1">IF(BW27&gt;0,ROUND((INDIRECT(ADDRESS(BW27,$BW$7,,,"ТаблицаСоответствия"))+BY27)*$BW$8,0),)</f>
        <v>0</v>
      </c>
      <c r="BY27" s="30"/>
      <c r="BZ27" s="12"/>
      <c r="CA27" s="27">
        <f ca="1">IF(BZ27&gt;0,ROUND((INDIRECT(ADDRESS(BZ27,$BZ$7,,,"ТаблицаСоответствия"))+CB27)*$BZ$8,0),)</f>
        <v>0</v>
      </c>
      <c r="CB27" s="30"/>
      <c r="CC27" s="12"/>
      <c r="CD27" s="27">
        <f ca="1">IF(CC27&gt;0,ROUND((INDIRECT(ADDRESS(CC27,$CC$7,,,"ТаблицаСоответствия"))+CE27)*$CC$8,0),)</f>
        <v>0</v>
      </c>
      <c r="CE27" s="30"/>
      <c r="CF27" s="12"/>
      <c r="CG27" s="27">
        <f ca="1">IF(CF27&gt;0,ROUND((INDIRECT(ADDRESS(CF27,$CF$7,,,"ТаблицаСоответствия"))+CH27)*$CF$8,0),)</f>
        <v>0</v>
      </c>
      <c r="CH27" s="30"/>
      <c r="CI27" s="12"/>
      <c r="CJ27" s="27">
        <f ca="1">IF(CI27&gt;0,ROUND((INDIRECT(ADDRESS(CI27,$CI$7,,,"ТаблицаСоответствия"))+CK27)*$CI$8,0),)</f>
        <v>0</v>
      </c>
      <c r="CK27" s="30"/>
      <c r="CL27" s="12"/>
      <c r="CM27" s="27">
        <f ca="1">IF(CL27&gt;0,ROUND((INDIRECT(ADDRESS(CL27,$CL$7,,,"ТаблицаСоответствия"))+CN27)*$CL$8,0),)</f>
        <v>0</v>
      </c>
      <c r="CN27" s="30"/>
      <c r="CO27" s="12"/>
      <c r="CP27" s="27">
        <f ca="1">IF(CO27&gt;0,ROUND((INDIRECT(ADDRESS(CO27,$CO$7,,,"ТаблицаСоответствия"))+CQ27)*$CO$8,0),)</f>
        <v>0</v>
      </c>
      <c r="CQ27" s="30"/>
      <c r="CR27" s="12"/>
      <c r="CS27" s="27">
        <f ca="1">IF(CR27&gt;0,ROUND((INDIRECT(ADDRESS(CR27,$CR$7,,,"ТаблицаСоответствия"))+CT27)*$CR$8,0),)</f>
        <v>0</v>
      </c>
      <c r="CT27" s="30"/>
      <c r="CU27" s="12"/>
      <c r="CV27" s="27">
        <f ca="1">IF(CU27&gt;0,ROUND((INDIRECT(ADDRESS(CU27,$CU$7,,,"ТаблицаСоответствия"))+CW27)*$CU$8,0),)</f>
        <v>0</v>
      </c>
      <c r="CW27" s="30"/>
      <c r="CX27" s="12"/>
      <c r="CY27" s="27">
        <f ca="1">IF(CX27&gt;0,ROUND((INDIRECT(ADDRESS(CX27,$CX$7,,,"ТаблицаСоответствия"))+CZ27)*$CX$8,0),)</f>
        <v>0</v>
      </c>
      <c r="CZ27" s="30"/>
      <c r="DA27" s="12"/>
      <c r="DB27" s="27">
        <f ca="1">IF(DA27&gt;0,ROUND((INDIRECT(ADDRESS(DA27,$DA$7,,,"ТаблицаСоответствия"))+DC27)*$DA$8,0),)</f>
        <v>0</v>
      </c>
      <c r="DC27" s="30"/>
      <c r="DD27" s="12"/>
      <c r="DE27" s="27">
        <f ca="1">IF(DD27&gt;0,ROUND((INDIRECT(ADDRESS(DD27,$DD$7,,,"ТаблицаСоответствия"))+DF27)*$DD$8,0),)</f>
        <v>0</v>
      </c>
      <c r="DF27" s="30"/>
      <c r="DG27" s="12"/>
      <c r="DH27" s="27">
        <f ca="1">IF(DG27&gt;0,ROUND((INDIRECT(ADDRESS(DG27,$DG$7,,,"ТаблицаСоответствия"))+DI27)*$DG$8,0),)</f>
        <v>0</v>
      </c>
      <c r="DI27" s="30"/>
      <c r="DJ27" s="12"/>
      <c r="DK27" s="27">
        <f ca="1">IF(DJ27&gt;0,ROUND((INDIRECT(ADDRESS(DJ27,$DJ$7,,,"ТаблицаСоответствия"))+DL27)*$DJ$8,0),)</f>
        <v>0</v>
      </c>
      <c r="DL27" s="30"/>
      <c r="DM27" s="12"/>
      <c r="DN27" s="27">
        <f ca="1">IF(DM27&gt;0,ROUND((INDIRECT(ADDRESS(DM27,$DM$7,,,"ТаблицаСоответствия"))+DO27)*$DM$8,0),)</f>
        <v>0</v>
      </c>
      <c r="DO27" s="30"/>
      <c r="DP27" s="12"/>
      <c r="DQ27" s="27">
        <f ca="1">IF(DP27&gt;0,ROUND((INDIRECT(ADDRESS(DP27,$DP$7,,,"ТаблицаСоответствия"))+DR27)*$DP$8,0),)</f>
        <v>0</v>
      </c>
      <c r="DR27" s="30"/>
      <c r="DS27" s="12"/>
      <c r="DT27" s="27">
        <f ca="1">IF(DS27&gt;0,ROUND((INDIRECT(ADDRESS(DS27,$DS$7,,,"ТаблицаСоответствия"))+DU27)*$DS$8,0),)</f>
        <v>0</v>
      </c>
      <c r="DU27" s="30"/>
      <c r="DV27" s="12"/>
      <c r="DW27" s="27">
        <f ca="1">IF(DV27&gt;0,ROUND((INDIRECT(ADDRESS(DV27,$DV$7,,,"ТаблицаСоответствия"))+DX27)*$DV$8,0),)</f>
        <v>0</v>
      </c>
      <c r="DX27" s="30"/>
      <c r="DY27" s="12"/>
      <c r="DZ27" s="27">
        <f ca="1">IF(DY27&gt;0,ROUND((INDIRECT(ADDRESS(DY27,$DY$7,,,"ТаблицаСоответствия"))+EA27)*$DY$8,0),)</f>
        <v>0</v>
      </c>
      <c r="EA27" s="30"/>
      <c r="EB27" s="12"/>
      <c r="EC27" s="27">
        <f ca="1">IF(EB27&gt;0,ROUND((INDIRECT(ADDRESS(EB27,$EB$7,,,"ТаблицаСоответствия"))+ED27)*$EB$8,0),)</f>
        <v>0</v>
      </c>
      <c r="ED27" s="30"/>
      <c r="EE27" s="151">
        <v>0</v>
      </c>
      <c r="EF27" s="287" t="str">
        <f t="shared" ref="EF27" si="2">B27</f>
        <v xml:space="preserve"> Лемпа Даниил - Втюрина Елизавета (РАСПАЛАСЬ!)</v>
      </c>
      <c r="EG27" s="288"/>
      <c r="EH27" s="289"/>
      <c r="EI27" s="31">
        <f>IF(EE27&gt;0,RANK(EE27,$EE$10:$EE$34),0)</f>
        <v>0</v>
      </c>
    </row>
    <row r="28" spans="1:139" ht="15.75" thickBot="1" x14ac:dyDescent="0.3">
      <c r="A28" s="5">
        <v>19</v>
      </c>
      <c r="B28" s="196" t="s">
        <v>88</v>
      </c>
      <c r="C28" s="12"/>
      <c r="D28" s="140">
        <f ca="1">IF(C28&gt;0,(INDIRECT(ADDRESS(C28,$C$7,,,"ТаблицаСоответствия"))+E28)*$C$8,0)</f>
        <v>0</v>
      </c>
      <c r="E28" s="30"/>
      <c r="F28" s="12"/>
      <c r="G28" s="140">
        <f ca="1">IF(F28&gt;0,(INDIRECT(ADDRESS(F28,$F$7,,,"ТаблицаСоответствия"))+H28)*$F$8,0)</f>
        <v>0</v>
      </c>
      <c r="H28" s="30"/>
      <c r="I28" s="12"/>
      <c r="J28" s="140">
        <f ca="1">IF(I28&gt;0,(INDIRECT(ADDRESS(I28,$I$7,,,"ТаблицаСоответствия"))+K28)*$I$8,0)</f>
        <v>0</v>
      </c>
      <c r="K28" s="30"/>
      <c r="L28" s="12"/>
      <c r="M28" s="140">
        <f ca="1">IF(L28&gt;0,(INDIRECT(ADDRESS(L28,$L$7,,,"ТаблицаСоответствия"))+N28)*$L$8,0)</f>
        <v>0</v>
      </c>
      <c r="N28" s="30"/>
      <c r="O28" s="12"/>
      <c r="P28" s="140">
        <f ca="1">IF(O28&gt;0,(INDIRECT(ADDRESS(O28,$O$7,,,"ТаблицаСоответствия"))+Q28)*$O$8,0)</f>
        <v>0</v>
      </c>
      <c r="Q28" s="30"/>
      <c r="R28" s="12"/>
      <c r="S28" s="140">
        <f ca="1">IF(R28&gt;0,(INDIRECT(ADDRESS(R28,$R$7,,,"ТаблицаСоответствия"))+T28)*$R$8,0)</f>
        <v>0</v>
      </c>
      <c r="T28" s="30"/>
      <c r="U28" s="12"/>
      <c r="V28" s="140">
        <f ca="1">IF(U28&gt;0,(INDIRECT(ADDRESS(U28,$U$7,,,"ТаблицаСоответствия"))+W28)*$U$8,0)</f>
        <v>0</v>
      </c>
      <c r="W28" s="30"/>
      <c r="X28" s="12"/>
      <c r="Y28" s="140">
        <f ca="1">IF(X28&gt;0,(INDIRECT(ADDRESS(X28,$X$7,,,"ТаблицаСоответствия"))+Z28)*$X$8,0)</f>
        <v>0</v>
      </c>
      <c r="Z28" s="30"/>
      <c r="AA28" s="12"/>
      <c r="AB28" s="140">
        <f ca="1">IF(AA28&gt;0,(INDIRECT(ADDRESS(AA28,$AA$7,,,"ТаблицаСоответствия"))+AC28)*$AA$8,0)</f>
        <v>0</v>
      </c>
      <c r="AC28" s="30"/>
      <c r="AD28" s="12"/>
      <c r="AE28" s="140">
        <f ca="1">IF(AD28&gt;0,(INDIRECT(ADDRESS(AD28,$AD$7,,,"ТаблицаСоответствия"))+AF28)*$AD$8,0)</f>
        <v>0</v>
      </c>
      <c r="AF28" s="30"/>
      <c r="AG28" s="12"/>
      <c r="AH28" s="140">
        <f ca="1">IF(AG28&gt;0,(INDIRECT(ADDRESS(AG28,$AG$7,,,"ТаблицаСоответствия"))+AI28)*$AG$8,0)</f>
        <v>0</v>
      </c>
      <c r="AI28" s="30"/>
      <c r="AJ28" s="12"/>
      <c r="AK28" s="140">
        <f ca="1">IF(AJ28&gt;0,(INDIRECT(ADDRESS(AJ28,$AJ$7,,,"ТаблицаСоответствия"))+AL28)*$AJ$8,0)</f>
        <v>0</v>
      </c>
      <c r="AL28" s="30"/>
      <c r="AM28" s="12"/>
      <c r="AN28" s="140">
        <f ca="1">IF(AM28&gt;0,(INDIRECT(ADDRESS(AM28,$AM$7,,,"ТаблицаСоответствия"))+AO28)*$AM$8,0)</f>
        <v>0</v>
      </c>
      <c r="AO28" s="30"/>
      <c r="AP28" s="12"/>
      <c r="AQ28" s="140">
        <f ca="1">IF(AP28&gt;0,(INDIRECT(ADDRESS(AP28,$AP$7,,,"ТаблицаСоответствия"))+AR28)*$AP$8,0)</f>
        <v>0</v>
      </c>
      <c r="AR28" s="30"/>
      <c r="AS28" s="35"/>
      <c r="AT28" s="27">
        <f ca="1">IF(AS28&gt;0,ROUND((INDIRECT(ADDRESS(AS28,$AS$7,,,"ТаблицаСоответствия"))+AU28)*$AS$8,0),)</f>
        <v>0</v>
      </c>
      <c r="AU28" s="61"/>
      <c r="AV28" s="35"/>
      <c r="AW28" s="162">
        <f ca="1">IF(AV28&gt;0,(INDIRECT(ADDRESS(AV28,$AV$7,,,"ТаблицаСоответствия"))+AX28)*$AV$8,0)</f>
        <v>0</v>
      </c>
      <c r="AX28" s="61"/>
      <c r="AY28" s="12"/>
      <c r="AZ28" s="27">
        <f ca="1">IF(AY28&gt;0,ROUND((INDIRECT(ADDRESS(AY28,$AY$7,,,"ТаблицаСоответствия"))+BA28)*$AY$8,0),)</f>
        <v>0</v>
      </c>
      <c r="BA28" s="30"/>
      <c r="BB28" s="12"/>
      <c r="BC28" s="27">
        <f ca="1">IF(BB28&gt;0,ROUND((INDIRECT(ADDRESS(BB28,$BB$7,,,"ТаблицаСоответствия"))+BD28)*$BB$8,0),)</f>
        <v>0</v>
      </c>
      <c r="BD28" s="30"/>
      <c r="BE28" s="12"/>
      <c r="BF28" s="27">
        <f ca="1">IF(BE28&gt;0,ROUND((INDIRECT(ADDRESS(BE28,$BE$7,,,"ТаблицаСоответствия"))+BG28)*$BE$8,0),)</f>
        <v>0</v>
      </c>
      <c r="BG28" s="30"/>
      <c r="BH28" s="12"/>
      <c r="BI28" s="27">
        <f ca="1">IF(BH28&gt;0,ROUND((INDIRECT(ADDRESS(BH28,$BH$7,,,"ТаблицаСоответствия"))+BJ28)*$BH$8,0),)</f>
        <v>0</v>
      </c>
      <c r="BJ28" s="30"/>
      <c r="BK28" s="12"/>
      <c r="BL28" s="27">
        <f ca="1">IF(BK28&gt;0,ROUND((INDIRECT(ADDRESS(BK28,$BK$7,,,"ТаблицаСоответствия"))+BM28)*$BK$8,0),)</f>
        <v>0</v>
      </c>
      <c r="BM28" s="30"/>
      <c r="BN28" s="12"/>
      <c r="BO28" s="27">
        <f ca="1">IF(BN28&gt;0,ROUND((INDIRECT(ADDRESS(BN28,$BN$7,,,"ТаблицаСоответствия"))+BP28)*$BN$8,0),)</f>
        <v>0</v>
      </c>
      <c r="BP28" s="30"/>
      <c r="BQ28" s="12"/>
      <c r="BR28" s="27">
        <f ca="1">IF(BQ28&gt;0,ROUND((INDIRECT(ADDRESS(BQ28,$BQ$7,,,"ТаблицаСоответствия"))+BS28)*$BQ$8,0),)</f>
        <v>0</v>
      </c>
      <c r="BS28" s="30"/>
      <c r="BT28" s="12"/>
      <c r="BU28" s="27">
        <f ca="1">IF(BT28&gt;0,ROUND((INDIRECT(ADDRESS(BT28,$BT$7,,,"ТаблицаСоответствия"))+BV28)*$BT$8,0),)</f>
        <v>0</v>
      </c>
      <c r="BV28" s="30"/>
      <c r="BW28" s="12"/>
      <c r="BX28" s="27">
        <f ca="1">IF(BW28&gt;0,ROUND((INDIRECT(ADDRESS(BW28,$BW$7,,,"ТаблицаСоответствия"))+BY28)*$BW$8,0),)</f>
        <v>0</v>
      </c>
      <c r="BY28" s="30"/>
      <c r="BZ28" s="12"/>
      <c r="CA28" s="27">
        <f ca="1">IF(BZ28&gt;0,ROUND((INDIRECT(ADDRESS(BZ28,$BZ$7,,,"ТаблицаСоответствия"))+CB28)*$BZ$8,0),)</f>
        <v>0</v>
      </c>
      <c r="CB28" s="30"/>
      <c r="CC28" s="12"/>
      <c r="CD28" s="27">
        <f ca="1">IF(CC28&gt;0,ROUND((INDIRECT(ADDRESS(CC28,$CC$7,,,"ТаблицаСоответствия"))+CE28)*$CC$8,0),)</f>
        <v>0</v>
      </c>
      <c r="CE28" s="30"/>
      <c r="CF28" s="12"/>
      <c r="CG28" s="27">
        <f ca="1">IF(CF28&gt;0,ROUND((INDIRECT(ADDRESS(CF28,$CF$7,,,"ТаблицаСоответствия"))+CH28)*$CF$8,0),)</f>
        <v>0</v>
      </c>
      <c r="CH28" s="30"/>
      <c r="CI28" s="12"/>
      <c r="CJ28" s="27">
        <f ca="1">IF(CI28&gt;0,ROUND((INDIRECT(ADDRESS(CI28,$CI$7,,,"ТаблицаСоответствия"))+CK28)*$CI$8,0),)</f>
        <v>0</v>
      </c>
      <c r="CK28" s="30"/>
      <c r="CL28" s="12"/>
      <c r="CM28" s="27">
        <f ca="1">IF(CL28&gt;0,ROUND((INDIRECT(ADDRESS(CL28,$CL$7,,,"ТаблицаСоответствия"))+CN28)*$CL$8,0),)</f>
        <v>0</v>
      </c>
      <c r="CN28" s="30"/>
      <c r="CO28" s="12"/>
      <c r="CP28" s="27">
        <f ca="1">IF(CO28&gt;0,ROUND((INDIRECT(ADDRESS(CO28,$CO$7,,,"ТаблицаСоответствия"))+CQ28)*$CO$8,0),)</f>
        <v>0</v>
      </c>
      <c r="CQ28" s="30"/>
      <c r="CR28" s="12"/>
      <c r="CS28" s="27">
        <f ca="1">IF(CR28&gt;0,ROUND((INDIRECT(ADDRESS(CR28,$CR$7,,,"ТаблицаСоответствия"))+CT28)*$CR$8,0),)</f>
        <v>0</v>
      </c>
      <c r="CT28" s="30"/>
      <c r="CU28" s="12"/>
      <c r="CV28" s="27">
        <f ca="1">IF(CU28&gt;0,ROUND((INDIRECT(ADDRESS(CU28,$CU$7,,,"ТаблицаСоответствия"))+CW28)*$CU$8,0),)</f>
        <v>0</v>
      </c>
      <c r="CW28" s="30"/>
      <c r="CX28" s="12"/>
      <c r="CY28" s="27">
        <f ca="1">IF(CX28&gt;0,ROUND((INDIRECT(ADDRESS(CX28,$CX$7,,,"ТаблицаСоответствия"))+CZ28)*$CX$8,0),)</f>
        <v>0</v>
      </c>
      <c r="CZ28" s="30"/>
      <c r="DA28" s="12"/>
      <c r="DB28" s="27">
        <f ca="1">IF(DA28&gt;0,ROUND((INDIRECT(ADDRESS(DA28,$DA$7,,,"ТаблицаСоответствия"))+DC28)*$DA$8,0),)</f>
        <v>0</v>
      </c>
      <c r="DC28" s="30"/>
      <c r="DD28" s="12"/>
      <c r="DE28" s="27">
        <f ca="1">IF(DD28&gt;0,ROUND((INDIRECT(ADDRESS(DD28,$DD$7,,,"ТаблицаСоответствия"))+DF28)*$DD$8,0),)</f>
        <v>0</v>
      </c>
      <c r="DF28" s="30"/>
      <c r="DG28" s="12"/>
      <c r="DH28" s="27">
        <f ca="1">IF(DG28&gt;0,ROUND((INDIRECT(ADDRESS(DG28,$DG$7,,,"ТаблицаСоответствия"))+DI28)*$DG$8,0),)</f>
        <v>0</v>
      </c>
      <c r="DI28" s="30"/>
      <c r="DJ28" s="12"/>
      <c r="DK28" s="27">
        <f ca="1">IF(DJ28&gt;0,ROUND((INDIRECT(ADDRESS(DJ28,$DJ$7,,,"ТаблицаСоответствия"))+DL28)*$DJ$8,0),)</f>
        <v>0</v>
      </c>
      <c r="DL28" s="30"/>
      <c r="DM28" s="12"/>
      <c r="DN28" s="27">
        <f ca="1">IF(DM28&gt;0,ROUND((INDIRECT(ADDRESS(DM28,$DM$7,,,"ТаблицаСоответствия"))+DO28)*$DM$8,0),)</f>
        <v>0</v>
      </c>
      <c r="DO28" s="30"/>
      <c r="DP28" s="12"/>
      <c r="DQ28" s="27">
        <f ca="1">IF(DP28&gt;0,ROUND((INDIRECT(ADDRESS(DP28,$DP$7,,,"ТаблицаСоответствия"))+DR28)*$DP$8,0),)</f>
        <v>0</v>
      </c>
      <c r="DR28" s="30"/>
      <c r="DS28" s="12"/>
      <c r="DT28" s="27">
        <f ca="1">IF(DS28&gt;0,ROUND((INDIRECT(ADDRESS(DS28,$DS$7,,,"ТаблицаСоответствия"))+DU28)*$DS$8,0),)</f>
        <v>0</v>
      </c>
      <c r="DU28" s="30"/>
      <c r="DV28" s="12"/>
      <c r="DW28" s="27">
        <f ca="1">IF(DV28&gt;0,ROUND((INDIRECT(ADDRESS(DV28,$DV$7,,,"ТаблицаСоответствия"))+DX28)*$DV$8,0),)</f>
        <v>0</v>
      </c>
      <c r="DX28" s="30"/>
      <c r="DY28" s="12"/>
      <c r="DZ28" s="27">
        <f ca="1">IF(DY28&gt;0,ROUND((INDIRECT(ADDRESS(DY28,$DY$7,,,"ТаблицаСоответствия"))+EA28)*$DY$8,0),)</f>
        <v>0</v>
      </c>
      <c r="EA28" s="30"/>
      <c r="EB28" s="12"/>
      <c r="EC28" s="27">
        <f ca="1">IF(EB28&gt;0,ROUND((INDIRECT(ADDRESS(EB28,$EB$7,,,"ТаблицаСоответствия"))+ED28)*$EB$8,0),)</f>
        <v>0</v>
      </c>
      <c r="ED28" s="30"/>
      <c r="EE28" s="151">
        <v>0</v>
      </c>
      <c r="EF28" s="287" t="str">
        <f t="shared" ref="EF28:EF34" si="3">B28</f>
        <v>Карпов Дмитрий - Вдовицкая Кира (РАСПАЛАСЬ!)</v>
      </c>
      <c r="EG28" s="288"/>
      <c r="EH28" s="289"/>
      <c r="EI28" s="31">
        <f>IF(EE28&gt;0,RANK(EE28,$EE$10:$EE$34),0)</f>
        <v>0</v>
      </c>
    </row>
    <row r="29" spans="1:139" ht="15.75" thickBot="1" x14ac:dyDescent="0.3">
      <c r="A29" s="5">
        <v>20</v>
      </c>
      <c r="B29" s="196" t="s">
        <v>89</v>
      </c>
      <c r="C29" s="12"/>
      <c r="D29" s="140">
        <f ca="1">IF(C29&gt;0,(INDIRECT(ADDRESS(C29,$C$7,,,"ТаблицаСоответствия"))+E29)*$C$8,0)</f>
        <v>0</v>
      </c>
      <c r="E29" s="30"/>
      <c r="F29" s="12"/>
      <c r="G29" s="140">
        <f ca="1">IF(F29&gt;0,(INDIRECT(ADDRESS(F29,$F$7,,,"ТаблицаСоответствия"))+H29)*$F$8,0)</f>
        <v>0</v>
      </c>
      <c r="H29" s="30"/>
      <c r="I29" s="12"/>
      <c r="J29" s="140">
        <f ca="1">IF(I29&gt;0,(INDIRECT(ADDRESS(I29,$I$7,,,"ТаблицаСоответствия"))+K29)*$I$8,0)</f>
        <v>0</v>
      </c>
      <c r="K29" s="30"/>
      <c r="L29" s="12"/>
      <c r="M29" s="140">
        <f ca="1">IF(L29&gt;0,(INDIRECT(ADDRESS(L29,$L$7,,,"ТаблицаСоответствия"))+N29)*$L$8,0)</f>
        <v>0</v>
      </c>
      <c r="N29" s="30"/>
      <c r="O29" s="12"/>
      <c r="P29" s="140">
        <f ca="1">IF(O29&gt;0,(INDIRECT(ADDRESS(O29,$O$7,,,"ТаблицаСоответствия"))+Q29)*$O$8,0)</f>
        <v>0</v>
      </c>
      <c r="Q29" s="30"/>
      <c r="R29" s="12"/>
      <c r="S29" s="140">
        <f ca="1">IF(R29&gt;0,(INDIRECT(ADDRESS(R29,$R$7,,,"ТаблицаСоответствия"))+T29)*$R$8,0)</f>
        <v>0</v>
      </c>
      <c r="T29" s="30"/>
      <c r="U29" s="12"/>
      <c r="V29" s="140">
        <f ca="1">IF(U29&gt;0,(INDIRECT(ADDRESS(U29,$U$7,,,"ТаблицаСоответствия"))+W29)*$U$8,0)</f>
        <v>0</v>
      </c>
      <c r="W29" s="30"/>
      <c r="X29" s="12"/>
      <c r="Y29" s="140">
        <f ca="1">IF(X29&gt;0,(INDIRECT(ADDRESS(X29,$X$7,,,"ТаблицаСоответствия"))+Z29)*$X$8,0)</f>
        <v>0</v>
      </c>
      <c r="Z29" s="30"/>
      <c r="AA29" s="12"/>
      <c r="AB29" s="140">
        <f ca="1">IF(AA29&gt;0,(INDIRECT(ADDRESS(AA29,$AA$7,,,"ТаблицаСоответствия"))+AC29)*$AA$8,0)</f>
        <v>0</v>
      </c>
      <c r="AC29" s="30"/>
      <c r="AD29" s="12"/>
      <c r="AE29" s="140">
        <f ca="1">IF(AD29&gt;0,(INDIRECT(ADDRESS(AD29,$AD$7,,,"ТаблицаСоответствия"))+AF29)*$AD$8,0)</f>
        <v>0</v>
      </c>
      <c r="AF29" s="30"/>
      <c r="AG29" s="12">
        <v>15</v>
      </c>
      <c r="AH29" s="140">
        <f ca="1">IF(AG29&gt;0,(INDIRECT(ADDRESS(AG29,$AG$7,,,"ТаблицаСоответствия"))+AI29)*$AG$8,0)</f>
        <v>48</v>
      </c>
      <c r="AI29" s="30"/>
      <c r="AJ29" s="12"/>
      <c r="AK29" s="140">
        <f ca="1">IF(AJ29&gt;0,(INDIRECT(ADDRESS(AJ29,$AJ$7,,,"ТаблицаСоответствия"))+AL29)*$AJ$8,0)</f>
        <v>0</v>
      </c>
      <c r="AL29" s="30"/>
      <c r="AM29" s="12"/>
      <c r="AN29" s="140">
        <f ca="1">IF(AM29&gt;0,(INDIRECT(ADDRESS(AM29,$AM$7,,,"ТаблицаСоответствия"))+AO29)*$AM$8,0)</f>
        <v>0</v>
      </c>
      <c r="AO29" s="30"/>
      <c r="AP29" s="12"/>
      <c r="AQ29" s="140">
        <f ca="1">IF(AP29&gt;0,(INDIRECT(ADDRESS(AP29,$AP$7,,,"ТаблицаСоответствия"))+AR29)*$AP$8,0)</f>
        <v>0</v>
      </c>
      <c r="AR29" s="30"/>
      <c r="AS29" s="35"/>
      <c r="AT29" s="27">
        <f ca="1">IF(AS29&gt;0,ROUND((INDIRECT(ADDRESS(AS29,$AS$7,,,"ТаблицаСоответствия"))+AU29)*$AS$8,0),)</f>
        <v>0</v>
      </c>
      <c r="AU29" s="61"/>
      <c r="AV29" s="35"/>
      <c r="AW29" s="162">
        <f ca="1">IF(AV29&gt;0,(INDIRECT(ADDRESS(AV29,$AV$7,,,"ТаблицаСоответствия"))+AX29)*$AV$8,0)</f>
        <v>0</v>
      </c>
      <c r="AX29" s="61"/>
      <c r="AY29" s="12"/>
      <c r="AZ29" s="27">
        <f ca="1">IF(AY29&gt;0,ROUND((INDIRECT(ADDRESS(AY29,$AY$7,,,"ТаблицаСоответствия"))+BA29)*$AY$8,0),)</f>
        <v>0</v>
      </c>
      <c r="BA29" s="30"/>
      <c r="BB29" s="12"/>
      <c r="BC29" s="27">
        <f ca="1">IF(BB29&gt;0,ROUND((INDIRECT(ADDRESS(BB29,$BB$7,,,"ТаблицаСоответствия"))+BD29)*$BB$8,0),)</f>
        <v>0</v>
      </c>
      <c r="BD29" s="30"/>
      <c r="BE29" s="12"/>
      <c r="BF29" s="27">
        <f ca="1">IF(BE29&gt;0,ROUND((INDIRECT(ADDRESS(BE29,$BE$7,,,"ТаблицаСоответствия"))+BG29)*$BE$8,0),)</f>
        <v>0</v>
      </c>
      <c r="BG29" s="30"/>
      <c r="BH29" s="12"/>
      <c r="BI29" s="27">
        <f ca="1">IF(BH29&gt;0,ROUND((INDIRECT(ADDRESS(BH29,$BH$7,,,"ТаблицаСоответствия"))+BJ29)*$BH$8,0),)</f>
        <v>0</v>
      </c>
      <c r="BJ29" s="30"/>
      <c r="BK29" s="12"/>
      <c r="BL29" s="27">
        <f ca="1">IF(BK29&gt;0,ROUND((INDIRECT(ADDRESS(BK29,$BK$7,,,"ТаблицаСоответствия"))+BM29)*$BK$8,0),)</f>
        <v>0</v>
      </c>
      <c r="BM29" s="30"/>
      <c r="BN29" s="12"/>
      <c r="BO29" s="27">
        <f ca="1">IF(BN29&gt;0,ROUND((INDIRECT(ADDRESS(BN29,$BN$7,,,"ТаблицаСоответствия"))+BP29)*$BN$8,0),)</f>
        <v>0</v>
      </c>
      <c r="BP29" s="30"/>
      <c r="BQ29" s="12"/>
      <c r="BR29" s="27">
        <f ca="1">IF(BQ29&gt;0,ROUND((INDIRECT(ADDRESS(BQ29,$BQ$7,,,"ТаблицаСоответствия"))+BS29)*$BQ$8,0),)</f>
        <v>0</v>
      </c>
      <c r="BS29" s="30"/>
      <c r="BT29" s="12"/>
      <c r="BU29" s="27">
        <f ca="1">IF(BT29&gt;0,ROUND((INDIRECT(ADDRESS(BT29,$BT$7,,,"ТаблицаСоответствия"))+BV29)*$BT$8,0),)</f>
        <v>0</v>
      </c>
      <c r="BV29" s="30"/>
      <c r="BW29" s="12"/>
      <c r="BX29" s="27">
        <f ca="1">IF(BW29&gt;0,ROUND((INDIRECT(ADDRESS(BW29,$BW$7,,,"ТаблицаСоответствия"))+BY29)*$BW$8,0),)</f>
        <v>0</v>
      </c>
      <c r="BY29" s="30"/>
      <c r="BZ29" s="12"/>
      <c r="CA29" s="27">
        <f ca="1">IF(BZ29&gt;0,ROUND((INDIRECT(ADDRESS(BZ29,$BZ$7,,,"ТаблицаСоответствия"))+CB29)*$BZ$8,0),)</f>
        <v>0</v>
      </c>
      <c r="CB29" s="30"/>
      <c r="CC29" s="12"/>
      <c r="CD29" s="27">
        <f ca="1">IF(CC29&gt;0,ROUND((INDIRECT(ADDRESS(CC29,$CC$7,,,"ТаблицаСоответствия"))+CE29)*$CC$8,0),)</f>
        <v>0</v>
      </c>
      <c r="CE29" s="30"/>
      <c r="CF29" s="12"/>
      <c r="CG29" s="27">
        <f ca="1">IF(CF29&gt;0,ROUND((INDIRECT(ADDRESS(CF29,$CF$7,,,"ТаблицаСоответствия"))+CH29)*$CF$8,0),)</f>
        <v>0</v>
      </c>
      <c r="CH29" s="30"/>
      <c r="CI29" s="12"/>
      <c r="CJ29" s="27">
        <f ca="1">IF(CI29&gt;0,ROUND((INDIRECT(ADDRESS(CI29,$CI$7,,,"ТаблицаСоответствия"))+CK29)*$CI$8,0),)</f>
        <v>0</v>
      </c>
      <c r="CK29" s="30"/>
      <c r="CL29" s="12"/>
      <c r="CM29" s="27">
        <f ca="1">IF(CL29&gt;0,ROUND((INDIRECT(ADDRESS(CL29,$CL$7,,,"ТаблицаСоответствия"))+CN29)*$CL$8,0),)</f>
        <v>0</v>
      </c>
      <c r="CN29" s="30"/>
      <c r="CO29" s="12"/>
      <c r="CP29" s="27">
        <f ca="1">IF(CO29&gt;0,ROUND((INDIRECT(ADDRESS(CO29,$CO$7,,,"ТаблицаСоответствия"))+CQ29)*$CO$8,0),)</f>
        <v>0</v>
      </c>
      <c r="CQ29" s="30"/>
      <c r="CR29" s="12"/>
      <c r="CS29" s="27">
        <f ca="1">IF(CR29&gt;0,ROUND((INDIRECT(ADDRESS(CR29,$CR$7,,,"ТаблицаСоответствия"))+CT29)*$CR$8,0),)</f>
        <v>0</v>
      </c>
      <c r="CT29" s="30"/>
      <c r="CU29" s="12"/>
      <c r="CV29" s="27">
        <f ca="1">IF(CU29&gt;0,ROUND((INDIRECT(ADDRESS(CU29,$CU$7,,,"ТаблицаСоответствия"))+CW29)*$CU$8,0),)</f>
        <v>0</v>
      </c>
      <c r="CW29" s="30"/>
      <c r="CX29" s="12"/>
      <c r="CY29" s="27">
        <f ca="1">IF(CX29&gt;0,ROUND((INDIRECT(ADDRESS(CX29,$CX$7,,,"ТаблицаСоответствия"))+CZ29)*$CX$8,0),)</f>
        <v>0</v>
      </c>
      <c r="CZ29" s="30"/>
      <c r="DA29" s="12"/>
      <c r="DB29" s="27">
        <f ca="1">IF(DA29&gt;0,ROUND((INDIRECT(ADDRESS(DA29,$DA$7,,,"ТаблицаСоответствия"))+DC29)*$DA$8,0),)</f>
        <v>0</v>
      </c>
      <c r="DC29" s="30"/>
      <c r="DD29" s="12"/>
      <c r="DE29" s="27">
        <f ca="1">IF(DD29&gt;0,ROUND((INDIRECT(ADDRESS(DD29,$DD$7,,,"ТаблицаСоответствия"))+DF29)*$DD$8,0),)</f>
        <v>0</v>
      </c>
      <c r="DF29" s="30"/>
      <c r="DG29" s="12"/>
      <c r="DH29" s="27">
        <f ca="1">IF(DG29&gt;0,ROUND((INDIRECT(ADDRESS(DG29,$DG$7,,,"ТаблицаСоответствия"))+DI29)*$DG$8,0),)</f>
        <v>0</v>
      </c>
      <c r="DI29" s="30"/>
      <c r="DJ29" s="12"/>
      <c r="DK29" s="27">
        <f ca="1">IF(DJ29&gt;0,ROUND((INDIRECT(ADDRESS(DJ29,$DJ$7,,,"ТаблицаСоответствия"))+DL29)*$DJ$8,0),)</f>
        <v>0</v>
      </c>
      <c r="DL29" s="30"/>
      <c r="DM29" s="12"/>
      <c r="DN29" s="27">
        <f ca="1">IF(DM29&gt;0,ROUND((INDIRECT(ADDRESS(DM29,$DM$7,,,"ТаблицаСоответствия"))+DO29)*$DM$8,0),)</f>
        <v>0</v>
      </c>
      <c r="DO29" s="30"/>
      <c r="DP29" s="12"/>
      <c r="DQ29" s="27">
        <f ca="1">IF(DP29&gt;0,ROUND((INDIRECT(ADDRESS(DP29,$DP$7,,,"ТаблицаСоответствия"))+DR29)*$DP$8,0),)</f>
        <v>0</v>
      </c>
      <c r="DR29" s="30"/>
      <c r="DS29" s="12"/>
      <c r="DT29" s="27">
        <f ca="1">IF(DS29&gt;0,ROUND((INDIRECT(ADDRESS(DS29,$DS$7,,,"ТаблицаСоответствия"))+DU29)*$DS$8,0),)</f>
        <v>0</v>
      </c>
      <c r="DU29" s="30"/>
      <c r="DV29" s="12"/>
      <c r="DW29" s="27">
        <f ca="1">IF(DV29&gt;0,ROUND((INDIRECT(ADDRESS(DV29,$DV$7,,,"ТаблицаСоответствия"))+DX29)*$DV$8,0),)</f>
        <v>0</v>
      </c>
      <c r="DX29" s="30"/>
      <c r="DY29" s="12"/>
      <c r="DZ29" s="27">
        <f ca="1">IF(DY29&gt;0,ROUND((INDIRECT(ADDRESS(DY29,$DY$7,,,"ТаблицаСоответствия"))+EA29)*$DY$8,0),)</f>
        <v>0</v>
      </c>
      <c r="EA29" s="30"/>
      <c r="EB29" s="12"/>
      <c r="EC29" s="27">
        <f ca="1">IF(EB29&gt;0,ROUND((INDIRECT(ADDRESS(EB29,$EB$7,,,"ТаблицаСоответствия"))+ED29)*$EB$8,0),)</f>
        <v>0</v>
      </c>
      <c r="ED29" s="30"/>
      <c r="EE29" s="151">
        <v>0</v>
      </c>
      <c r="EF29" s="287" t="str">
        <f t="shared" si="3"/>
        <v>Рудевский Степан - Пискарёва Мария (РАСПАЛАСЬ!)</v>
      </c>
      <c r="EG29" s="288"/>
      <c r="EH29" s="289"/>
      <c r="EI29" s="31">
        <f>IF(EE29&gt;0,RANK(EE29,$EE$10:$EE$34),0)</f>
        <v>0</v>
      </c>
    </row>
    <row r="30" spans="1:139" ht="15.75" thickBot="1" x14ac:dyDescent="0.3">
      <c r="A30" s="5">
        <v>21</v>
      </c>
      <c r="B30" s="178" t="s">
        <v>103</v>
      </c>
      <c r="C30" s="12"/>
      <c r="D30" s="140">
        <f ca="1">IF(C30&gt;0,(INDIRECT(ADDRESS(C30,$C$7,,,"ТаблицаСоответствия"))+E30)*$C$8,0)</f>
        <v>0</v>
      </c>
      <c r="E30" s="30"/>
      <c r="F30" s="12"/>
      <c r="G30" s="140">
        <f ca="1">IF(F30&gt;0,(INDIRECT(ADDRESS(F30,$F$7,,,"ТаблицаСоответствия"))+H30)*$F$8,0)</f>
        <v>0</v>
      </c>
      <c r="H30" s="30"/>
      <c r="I30" s="12"/>
      <c r="J30" s="140">
        <f ca="1">IF(I30&gt;0,(INDIRECT(ADDRESS(I30,$I$7,,,"ТаблицаСоответствия"))+K30)*$I$8,0)</f>
        <v>0</v>
      </c>
      <c r="K30" s="30"/>
      <c r="L30" s="12"/>
      <c r="M30" s="140">
        <f ca="1">IF(L30&gt;0,(INDIRECT(ADDRESS(L30,$L$7,,,"ТаблицаСоответствия"))+N30)*$L$8,0)</f>
        <v>0</v>
      </c>
      <c r="N30" s="30"/>
      <c r="O30" s="12"/>
      <c r="P30" s="140">
        <f ca="1">IF(O30&gt;0,(INDIRECT(ADDRESS(O30,$O$7,,,"ТаблицаСоответствия"))+Q30)*$O$8,0)</f>
        <v>0</v>
      </c>
      <c r="Q30" s="30"/>
      <c r="R30" s="12"/>
      <c r="S30" s="140">
        <f ca="1">IF(R30&gt;0,(INDIRECT(ADDRESS(R30,$R$7,,,"ТаблицаСоответствия"))+T30)*$R$8,0)</f>
        <v>0</v>
      </c>
      <c r="T30" s="30"/>
      <c r="U30" s="12"/>
      <c r="V30" s="140">
        <f ca="1">IF(U30&gt;0,(INDIRECT(ADDRESS(U30,$U$7,,,"ТаблицаСоответствия"))+W30)*$U$8,0)</f>
        <v>0</v>
      </c>
      <c r="W30" s="30"/>
      <c r="X30" s="12"/>
      <c r="Y30" s="140">
        <f ca="1">IF(X30&gt;0,(INDIRECT(ADDRESS(X30,$X$7,,,"ТаблицаСоответствия"))+Z30)*$X$8,0)</f>
        <v>0</v>
      </c>
      <c r="Z30" s="30"/>
      <c r="AA30" s="12"/>
      <c r="AB30" s="140">
        <f ca="1">IF(AA30&gt;0,(INDIRECT(ADDRESS(AA30,$AA$7,,,"ТаблицаСоответствия"))+AC30)*$AA$8,0)</f>
        <v>0</v>
      </c>
      <c r="AC30" s="30"/>
      <c r="AD30" s="12"/>
      <c r="AE30" s="140">
        <f ca="1">IF(AD30&gt;0,(INDIRECT(ADDRESS(AD30,$AD$7,,,"ТаблицаСоответствия"))+AF30)*$AD$8,0)</f>
        <v>0</v>
      </c>
      <c r="AF30" s="30"/>
      <c r="AG30" s="12">
        <v>18</v>
      </c>
      <c r="AH30" s="140">
        <f ca="1">IF(AG30&gt;0,(INDIRECT(ADDRESS(AG30,$AG$7,,,"ТаблицаСоответствия"))+AI30)*$AG$8,0)</f>
        <v>41.6</v>
      </c>
      <c r="AI30" s="30"/>
      <c r="AJ30" s="12"/>
      <c r="AK30" s="140">
        <f ca="1">IF(AJ30&gt;0,(INDIRECT(ADDRESS(AJ30,$AJ$7,,,"ТаблицаСоответствия"))+AL30)*$AJ$8,0)</f>
        <v>0</v>
      </c>
      <c r="AL30" s="30"/>
      <c r="AM30" s="12">
        <v>1</v>
      </c>
      <c r="AN30" s="140">
        <f ca="1">IF(AM30&gt;0,(INDIRECT(ADDRESS(AM30,$AM$7,,,"ТаблицаСоответствия"))+AO30)*$AM$8,0)</f>
        <v>16.799999999999997</v>
      </c>
      <c r="AO30" s="30"/>
      <c r="AP30" s="12"/>
      <c r="AQ30" s="140">
        <f ca="1">IF(AP30&gt;0,(INDIRECT(ADDRESS(AP30,$AP$7,,,"ТаблицаСоответствия"))+AR30)*$AP$8,0)</f>
        <v>0</v>
      </c>
      <c r="AR30" s="30"/>
      <c r="AS30" s="35"/>
      <c r="AT30" s="27">
        <f ca="1">IF(AS30&gt;0,ROUND((INDIRECT(ADDRESS(AS30,$AS$7,,,"ТаблицаСоответствия"))+AU30)*$AS$8,0),)</f>
        <v>0</v>
      </c>
      <c r="AU30" s="61"/>
      <c r="AV30" s="35"/>
      <c r="AW30" s="162">
        <f ca="1">IF(AV30&gt;0,(INDIRECT(ADDRESS(AV30,$AV$7,,,"ТаблицаСоответствия"))+AX30)*$AV$8,0)</f>
        <v>0</v>
      </c>
      <c r="AX30" s="61"/>
      <c r="AY30" s="12"/>
      <c r="AZ30" s="27">
        <f ca="1">IF(AY30&gt;0,ROUND((INDIRECT(ADDRESS(AY30,$AY$7,,,"ТаблицаСоответствия"))+BA30)*$AY$8,0),)</f>
        <v>0</v>
      </c>
      <c r="BA30" s="30"/>
      <c r="BB30" s="12"/>
      <c r="BC30" s="27">
        <f ca="1">IF(BB30&gt;0,ROUND((INDIRECT(ADDRESS(BB30,$BB$7,,,"ТаблицаСоответствия"))+BD30)*$BB$8,0),)</f>
        <v>0</v>
      </c>
      <c r="BD30" s="30"/>
      <c r="BE30" s="12"/>
      <c r="BF30" s="27">
        <f ca="1">IF(BE30&gt;0,ROUND((INDIRECT(ADDRESS(BE30,$BE$7,,,"ТаблицаСоответствия"))+BG30)*$BE$8,0),)</f>
        <v>0</v>
      </c>
      <c r="BG30" s="30"/>
      <c r="BH30" s="12"/>
      <c r="BI30" s="27">
        <f ca="1">IF(BH30&gt;0,ROUND((INDIRECT(ADDRESS(BH30,$BH$7,,,"ТаблицаСоответствия"))+BJ30)*$BH$8,0),)</f>
        <v>0</v>
      </c>
      <c r="BJ30" s="30"/>
      <c r="BK30" s="12"/>
      <c r="BL30" s="27">
        <f ca="1">IF(BK30&gt;0,ROUND((INDIRECT(ADDRESS(BK30,$BK$7,,,"ТаблицаСоответствия"))+BM30)*$BK$8,0),)</f>
        <v>0</v>
      </c>
      <c r="BM30" s="30"/>
      <c r="BN30" s="12"/>
      <c r="BO30" s="27">
        <f ca="1">IF(BN30&gt;0,ROUND((INDIRECT(ADDRESS(BN30,$BN$7,,,"ТаблицаСоответствия"))+BP30)*$BN$8,0),)</f>
        <v>0</v>
      </c>
      <c r="BP30" s="30"/>
      <c r="BQ30" s="12"/>
      <c r="BR30" s="27">
        <f ca="1">IF(BQ30&gt;0,ROUND((INDIRECT(ADDRESS(BQ30,$BQ$7,,,"ТаблицаСоответствия"))+BS30)*$BQ$8,0),)</f>
        <v>0</v>
      </c>
      <c r="BS30" s="30"/>
      <c r="BT30" s="12"/>
      <c r="BU30" s="27">
        <f ca="1">IF(BT30&gt;0,ROUND((INDIRECT(ADDRESS(BT30,$BT$7,,,"ТаблицаСоответствия"))+BV30)*$BT$8,0),)</f>
        <v>0</v>
      </c>
      <c r="BV30" s="30"/>
      <c r="BW30" s="12"/>
      <c r="BX30" s="27">
        <f ca="1">IF(BW30&gt;0,ROUND((INDIRECT(ADDRESS(BW30,$BW$7,,,"ТаблицаСоответствия"))+BY30)*$BW$8,0),)</f>
        <v>0</v>
      </c>
      <c r="BY30" s="30"/>
      <c r="BZ30" s="12"/>
      <c r="CA30" s="27">
        <f ca="1">IF(BZ30&gt;0,ROUND((INDIRECT(ADDRESS(BZ30,$BZ$7,,,"ТаблицаСоответствия"))+CB30)*$BZ$8,0),)</f>
        <v>0</v>
      </c>
      <c r="CB30" s="30"/>
      <c r="CC30" s="12"/>
      <c r="CD30" s="27">
        <f ca="1">IF(CC30&gt;0,ROUND((INDIRECT(ADDRESS(CC30,$CC$7,,,"ТаблицаСоответствия"))+CE30)*$CC$8,0),)</f>
        <v>0</v>
      </c>
      <c r="CE30" s="30"/>
      <c r="CF30" s="12"/>
      <c r="CG30" s="27">
        <f ca="1">IF(CF30&gt;0,ROUND((INDIRECT(ADDRESS(CF30,$CF$7,,,"ТаблицаСоответствия"))+CH30)*$CF$8,0),)</f>
        <v>0</v>
      </c>
      <c r="CH30" s="30"/>
      <c r="CI30" s="12"/>
      <c r="CJ30" s="27">
        <f ca="1">IF(CI30&gt;0,ROUND((INDIRECT(ADDRESS(CI30,$CI$7,,,"ТаблицаСоответствия"))+CK30)*$CI$8,0),)</f>
        <v>0</v>
      </c>
      <c r="CK30" s="30"/>
      <c r="CL30" s="12"/>
      <c r="CM30" s="27">
        <f ca="1">IF(CL30&gt;0,ROUND((INDIRECT(ADDRESS(CL30,$CL$7,,,"ТаблицаСоответствия"))+CN30)*$CL$8,0),)</f>
        <v>0</v>
      </c>
      <c r="CN30" s="30"/>
      <c r="CO30" s="12"/>
      <c r="CP30" s="27">
        <f ca="1">IF(CO30&gt;0,ROUND((INDIRECT(ADDRESS(CO30,$CO$7,,,"ТаблицаСоответствия"))+CQ30)*$CO$8,0),)</f>
        <v>0</v>
      </c>
      <c r="CQ30" s="30"/>
      <c r="CR30" s="12"/>
      <c r="CS30" s="27">
        <f ca="1">IF(CR30&gt;0,ROUND((INDIRECT(ADDRESS(CR30,$CR$7,,,"ТаблицаСоответствия"))+CT30)*$CR$8,0),)</f>
        <v>0</v>
      </c>
      <c r="CT30" s="30"/>
      <c r="CU30" s="12"/>
      <c r="CV30" s="27">
        <f ca="1">IF(CU30&gt;0,ROUND((INDIRECT(ADDRESS(CU30,$CU$7,,,"ТаблицаСоответствия"))+CW30)*$CU$8,0),)</f>
        <v>0</v>
      </c>
      <c r="CW30" s="30"/>
      <c r="CX30" s="12"/>
      <c r="CY30" s="27">
        <f ca="1">IF(CX30&gt;0,ROUND((INDIRECT(ADDRESS(CX30,$CX$7,,,"ТаблицаСоответствия"))+CZ30)*$CX$8,0),)</f>
        <v>0</v>
      </c>
      <c r="CZ30" s="30"/>
      <c r="DA30" s="12"/>
      <c r="DB30" s="27">
        <f ca="1">IF(DA30&gt;0,ROUND((INDIRECT(ADDRESS(DA30,$DA$7,,,"ТаблицаСоответствия"))+DC30)*$DA$8,0),)</f>
        <v>0</v>
      </c>
      <c r="DC30" s="30"/>
      <c r="DD30" s="12"/>
      <c r="DE30" s="27">
        <f ca="1">IF(DD30&gt;0,ROUND((INDIRECT(ADDRESS(DD30,$DD$7,,,"ТаблицаСоответствия"))+DF30)*$DD$8,0),)</f>
        <v>0</v>
      </c>
      <c r="DF30" s="30"/>
      <c r="DG30" s="12"/>
      <c r="DH30" s="27">
        <f ca="1">IF(DG30&gt;0,ROUND((INDIRECT(ADDRESS(DG30,$DG$7,,,"ТаблицаСоответствия"))+DI30)*$DG$8,0),)</f>
        <v>0</v>
      </c>
      <c r="DI30" s="30"/>
      <c r="DJ30" s="12"/>
      <c r="DK30" s="27">
        <f ca="1">IF(DJ30&gt;0,ROUND((INDIRECT(ADDRESS(DJ30,$DJ$7,,,"ТаблицаСоответствия"))+DL30)*$DJ$8,0),)</f>
        <v>0</v>
      </c>
      <c r="DL30" s="30"/>
      <c r="DM30" s="12"/>
      <c r="DN30" s="27">
        <f ca="1">IF(DM30&gt;0,ROUND((INDIRECT(ADDRESS(DM30,$DM$7,,,"ТаблицаСоответствия"))+DO30)*$DM$8,0),)</f>
        <v>0</v>
      </c>
      <c r="DO30" s="30"/>
      <c r="DP30" s="12"/>
      <c r="DQ30" s="27">
        <f ca="1">IF(DP30&gt;0,ROUND((INDIRECT(ADDRESS(DP30,$DP$7,,,"ТаблицаСоответствия"))+DR30)*$DP$8,0),)</f>
        <v>0</v>
      </c>
      <c r="DR30" s="30"/>
      <c r="DS30" s="12"/>
      <c r="DT30" s="27">
        <f ca="1">IF(DS30&gt;0,ROUND((INDIRECT(ADDRESS(DS30,$DS$7,,,"ТаблицаСоответствия"))+DU30)*$DS$8,0),)</f>
        <v>0</v>
      </c>
      <c r="DU30" s="30"/>
      <c r="DV30" s="12"/>
      <c r="DW30" s="27">
        <f ca="1">IF(DV30&gt;0,ROUND((INDIRECT(ADDRESS(DV30,$DV$7,,,"ТаблицаСоответствия"))+DX30)*$DV$8,0),)</f>
        <v>0</v>
      </c>
      <c r="DX30" s="30"/>
      <c r="DY30" s="12"/>
      <c r="DZ30" s="27">
        <f ca="1">IF(DY30&gt;0,ROUND((INDIRECT(ADDRESS(DY30,$DY$7,,,"ТаблицаСоответствия"))+EA30)*$DY$8,0),)</f>
        <v>0</v>
      </c>
      <c r="EA30" s="30"/>
      <c r="EB30" s="12"/>
      <c r="EC30" s="27">
        <f ca="1">IF(EB30&gt;0,ROUND((INDIRECT(ADDRESS(EB30,$EB$7,,,"ТаблицаСоответствия"))+ED30)*$EB$8,0),)</f>
        <v>0</v>
      </c>
      <c r="ED30" s="30"/>
      <c r="EE30" s="151">
        <v>0</v>
      </c>
      <c r="EF30" s="287" t="str">
        <f t="shared" si="3"/>
        <v>Пашкин Артем - Донова София (РАСПАЛАСЬ!)</v>
      </c>
      <c r="EG30" s="288"/>
      <c r="EH30" s="289"/>
      <c r="EI30" s="31">
        <f>IF(EE30&gt;0,RANK(EE30,$EE$10:$EE$34),0)</f>
        <v>0</v>
      </c>
    </row>
    <row r="31" spans="1:139" ht="15.75" thickBot="1" x14ac:dyDescent="0.3">
      <c r="A31" s="5">
        <v>22</v>
      </c>
      <c r="B31" s="178"/>
      <c r="C31" s="12"/>
      <c r="D31" s="140">
        <f ca="1">IF(C31&gt;0,(INDIRECT(ADDRESS(C31,$C$7,,,"ТаблицаСоответствия"))+E31)*$C$8,0)</f>
        <v>0</v>
      </c>
      <c r="E31" s="30"/>
      <c r="F31" s="12"/>
      <c r="G31" s="140">
        <f ca="1">IF(F31&gt;0,(INDIRECT(ADDRESS(F31,$F$7,,,"ТаблицаСоответствия"))+H31)*$F$8,0)</f>
        <v>0</v>
      </c>
      <c r="H31" s="30"/>
      <c r="I31" s="12"/>
      <c r="J31" s="140">
        <f ca="1">IF(I31&gt;0,(INDIRECT(ADDRESS(I31,$I$7,,,"ТаблицаСоответствия"))+K31)*$I$8,0)</f>
        <v>0</v>
      </c>
      <c r="K31" s="30"/>
      <c r="L31" s="12"/>
      <c r="M31" s="140">
        <f ca="1">IF(L31&gt;0,(INDIRECT(ADDRESS(L31,$L$7,,,"ТаблицаСоответствия"))+N31)*$L$8,0)</f>
        <v>0</v>
      </c>
      <c r="N31" s="30"/>
      <c r="O31" s="12"/>
      <c r="P31" s="140">
        <f ca="1">IF(O31&gt;0,(INDIRECT(ADDRESS(O31,$O$7,,,"ТаблицаСоответствия"))+Q31)*$O$8,0)</f>
        <v>0</v>
      </c>
      <c r="Q31" s="30"/>
      <c r="R31" s="12"/>
      <c r="S31" s="140">
        <f ca="1">IF(R31&gt;0,(INDIRECT(ADDRESS(R31,$R$7,,,"ТаблицаСоответствия"))+T31)*$R$8,0)</f>
        <v>0</v>
      </c>
      <c r="T31" s="30"/>
      <c r="U31" s="12"/>
      <c r="V31" s="140">
        <f ca="1">IF(U31&gt;0,(INDIRECT(ADDRESS(U31,$U$7,,,"ТаблицаСоответствия"))+W31)*$U$8,0)</f>
        <v>0</v>
      </c>
      <c r="W31" s="30"/>
      <c r="X31" s="12"/>
      <c r="Y31" s="140">
        <f ca="1">IF(X31&gt;0,(INDIRECT(ADDRESS(X31,$X$7,,,"ТаблицаСоответствия"))+Z31)*$X$8,0)</f>
        <v>0</v>
      </c>
      <c r="Z31" s="30"/>
      <c r="AA31" s="12"/>
      <c r="AB31" s="140">
        <f ca="1">IF(AA31&gt;0,(INDIRECT(ADDRESS(AA31,$AA$7,,,"ТаблицаСоответствия"))+AC31)*$AA$8,0)</f>
        <v>0</v>
      </c>
      <c r="AC31" s="30"/>
      <c r="AD31" s="12"/>
      <c r="AE31" s="140">
        <f ca="1">IF(AD31&gt;0,(INDIRECT(ADDRESS(AD31,$AD$7,,,"ТаблицаСоответствия"))+AF31)*$AD$8,0)</f>
        <v>0</v>
      </c>
      <c r="AF31" s="30"/>
      <c r="AG31" s="12"/>
      <c r="AH31" s="140">
        <f ca="1">IF(AG31&gt;0,(INDIRECT(ADDRESS(AG31,$AG$7,,,"ТаблицаСоответствия"))+AI31)*$AG$8,0)</f>
        <v>0</v>
      </c>
      <c r="AI31" s="30"/>
      <c r="AJ31" s="12"/>
      <c r="AK31" s="140">
        <f ca="1">IF(AJ31&gt;0,(INDIRECT(ADDRESS(AJ31,$AJ$7,,,"ТаблицаСоответствия"))+AL31)*$AJ$8,0)</f>
        <v>0</v>
      </c>
      <c r="AL31" s="30"/>
      <c r="AM31" s="12"/>
      <c r="AN31" s="140">
        <f ca="1">IF(AM31&gt;0,(INDIRECT(ADDRESS(AM31,$AM$7,,,"ТаблицаСоответствия"))+AO31)*$AM$8,0)</f>
        <v>0</v>
      </c>
      <c r="AO31" s="30"/>
      <c r="AP31" s="12"/>
      <c r="AQ31" s="140">
        <f ca="1">IF(AP31&gt;0,(INDIRECT(ADDRESS(AP31,$AP$7,,,"ТаблицаСоответствия"))+AR31)*$AP$8,0)</f>
        <v>0</v>
      </c>
      <c r="AR31" s="30"/>
      <c r="AS31" s="35"/>
      <c r="AT31" s="27">
        <f ca="1">IF(AS31&gt;0,ROUND((INDIRECT(ADDRESS(AS31,$AS$7,,,"ТаблицаСоответствия"))+AU31)*$AS$8,0),)</f>
        <v>0</v>
      </c>
      <c r="AU31" s="61"/>
      <c r="AV31" s="35"/>
      <c r="AW31" s="162">
        <f ca="1">IF(AV31&gt;0,(INDIRECT(ADDRESS(AV31,$AV$7,,,"ТаблицаСоответствия"))+AX31)*$AV$8,0)</f>
        <v>0</v>
      </c>
      <c r="AX31" s="61"/>
      <c r="AY31" s="12"/>
      <c r="AZ31" s="27">
        <f ca="1">IF(AY31&gt;0,ROUND((INDIRECT(ADDRESS(AY31,$AY$7,,,"ТаблицаСоответствия"))+BA31)*$AY$8,0),)</f>
        <v>0</v>
      </c>
      <c r="BA31" s="30"/>
      <c r="BB31" s="12"/>
      <c r="BC31" s="27">
        <f ca="1">IF(BB31&gt;0,ROUND((INDIRECT(ADDRESS(BB31,$BB$7,,,"ТаблицаСоответствия"))+BD31)*$BB$8,0),)</f>
        <v>0</v>
      </c>
      <c r="BD31" s="30"/>
      <c r="BE31" s="12"/>
      <c r="BF31" s="27">
        <f ca="1">IF(BE31&gt;0,ROUND((INDIRECT(ADDRESS(BE31,$BE$7,,,"ТаблицаСоответствия"))+BG31)*$BE$8,0),)</f>
        <v>0</v>
      </c>
      <c r="BG31" s="30"/>
      <c r="BH31" s="12"/>
      <c r="BI31" s="27">
        <f ca="1">IF(BH31&gt;0,ROUND((INDIRECT(ADDRESS(BH31,$BH$7,,,"ТаблицаСоответствия"))+BJ31)*$BH$8,0),)</f>
        <v>0</v>
      </c>
      <c r="BJ31" s="30"/>
      <c r="BK31" s="12"/>
      <c r="BL31" s="27">
        <f ca="1">IF(BK31&gt;0,ROUND((INDIRECT(ADDRESS(BK31,$BK$7,,,"ТаблицаСоответствия"))+BM31)*$BK$8,0),)</f>
        <v>0</v>
      </c>
      <c r="BM31" s="30"/>
      <c r="BN31" s="12"/>
      <c r="BO31" s="27">
        <f ca="1">IF(BN31&gt;0,ROUND((INDIRECT(ADDRESS(BN31,$BN$7,,,"ТаблицаСоответствия"))+BP31)*$BN$8,0),)</f>
        <v>0</v>
      </c>
      <c r="BP31" s="30"/>
      <c r="BQ31" s="12"/>
      <c r="BR31" s="27">
        <f ca="1">IF(BQ31&gt;0,ROUND((INDIRECT(ADDRESS(BQ31,$BQ$7,,,"ТаблицаСоответствия"))+BS31)*$BQ$8,0),)</f>
        <v>0</v>
      </c>
      <c r="BS31" s="30"/>
      <c r="BT31" s="12"/>
      <c r="BU31" s="27">
        <f ca="1">IF(BT31&gt;0,ROUND((INDIRECT(ADDRESS(BT31,$BT$7,,,"ТаблицаСоответствия"))+BV31)*$BT$8,0),)</f>
        <v>0</v>
      </c>
      <c r="BV31" s="30"/>
      <c r="BW31" s="12"/>
      <c r="BX31" s="27">
        <f ca="1">IF(BW31&gt;0,ROUND((INDIRECT(ADDRESS(BW31,$BW$7,,,"ТаблицаСоответствия"))+BY31)*$BW$8,0),)</f>
        <v>0</v>
      </c>
      <c r="BY31" s="30"/>
      <c r="BZ31" s="12"/>
      <c r="CA31" s="27">
        <f ca="1">IF(BZ31&gt;0,ROUND((INDIRECT(ADDRESS(BZ31,$BZ$7,,,"ТаблицаСоответствия"))+CB31)*$BZ$8,0),)</f>
        <v>0</v>
      </c>
      <c r="CB31" s="30"/>
      <c r="CC31" s="12"/>
      <c r="CD31" s="27">
        <f ca="1">IF(CC31&gt;0,ROUND((INDIRECT(ADDRESS(CC31,$CC$7,,,"ТаблицаСоответствия"))+CE31)*$CC$8,0),)</f>
        <v>0</v>
      </c>
      <c r="CE31" s="30"/>
      <c r="CF31" s="12"/>
      <c r="CG31" s="27">
        <f ca="1">IF(CF31&gt;0,ROUND((INDIRECT(ADDRESS(CF31,$CF$7,,,"ТаблицаСоответствия"))+CH31)*$CF$8,0),)</f>
        <v>0</v>
      </c>
      <c r="CH31" s="30"/>
      <c r="CI31" s="12"/>
      <c r="CJ31" s="27">
        <f ca="1">IF(CI31&gt;0,ROUND((INDIRECT(ADDRESS(CI31,$CI$7,,,"ТаблицаСоответствия"))+CK31)*$CI$8,0),)</f>
        <v>0</v>
      </c>
      <c r="CK31" s="30"/>
      <c r="CL31" s="12"/>
      <c r="CM31" s="27">
        <f ca="1">IF(CL31&gt;0,ROUND((INDIRECT(ADDRESS(CL31,$CL$7,,,"ТаблицаСоответствия"))+CN31)*$CL$8,0),)</f>
        <v>0</v>
      </c>
      <c r="CN31" s="30"/>
      <c r="CO31" s="12"/>
      <c r="CP31" s="27">
        <f ca="1">IF(CO31&gt;0,ROUND((INDIRECT(ADDRESS(CO31,$CO$7,,,"ТаблицаСоответствия"))+CQ31)*$CO$8,0),)</f>
        <v>0</v>
      </c>
      <c r="CQ31" s="30"/>
      <c r="CR31" s="12"/>
      <c r="CS31" s="27">
        <f ca="1">IF(CR31&gt;0,ROUND((INDIRECT(ADDRESS(CR31,$CR$7,,,"ТаблицаСоответствия"))+CT31)*$CR$8,0),)</f>
        <v>0</v>
      </c>
      <c r="CT31" s="30"/>
      <c r="CU31" s="12"/>
      <c r="CV31" s="27">
        <f ca="1">IF(CU31&gt;0,ROUND((INDIRECT(ADDRESS(CU31,$CU$7,,,"ТаблицаСоответствия"))+CW31)*$CU$8,0),)</f>
        <v>0</v>
      </c>
      <c r="CW31" s="30"/>
      <c r="CX31" s="12"/>
      <c r="CY31" s="27">
        <f ca="1">IF(CX31&gt;0,ROUND((INDIRECT(ADDRESS(CX31,$CX$7,,,"ТаблицаСоответствия"))+CZ31)*$CX$8,0),)</f>
        <v>0</v>
      </c>
      <c r="CZ31" s="30"/>
      <c r="DA31" s="12"/>
      <c r="DB31" s="27">
        <f ca="1">IF(DA31&gt;0,ROUND((INDIRECT(ADDRESS(DA31,$DA$7,,,"ТаблицаСоответствия"))+DC31)*$DA$8,0),)</f>
        <v>0</v>
      </c>
      <c r="DC31" s="30"/>
      <c r="DD31" s="12"/>
      <c r="DE31" s="27">
        <f ca="1">IF(DD31&gt;0,ROUND((INDIRECT(ADDRESS(DD31,$DD$7,,,"ТаблицаСоответствия"))+DF31)*$DD$8,0),)</f>
        <v>0</v>
      </c>
      <c r="DF31" s="30"/>
      <c r="DG31" s="12"/>
      <c r="DH31" s="27">
        <f ca="1">IF(DG31&gt;0,ROUND((INDIRECT(ADDRESS(DG31,$DG$7,,,"ТаблицаСоответствия"))+DI31)*$DG$8,0),)</f>
        <v>0</v>
      </c>
      <c r="DI31" s="30"/>
      <c r="DJ31" s="12"/>
      <c r="DK31" s="27">
        <f ca="1">IF(DJ31&gt;0,ROUND((INDIRECT(ADDRESS(DJ31,$DJ$7,,,"ТаблицаСоответствия"))+DL31)*$DJ$8,0),)</f>
        <v>0</v>
      </c>
      <c r="DL31" s="30"/>
      <c r="DM31" s="12"/>
      <c r="DN31" s="27">
        <f ca="1">IF(DM31&gt;0,ROUND((INDIRECT(ADDRESS(DM31,$DM$7,,,"ТаблицаСоответствия"))+DO31)*$DM$8,0),)</f>
        <v>0</v>
      </c>
      <c r="DO31" s="30"/>
      <c r="DP31" s="12"/>
      <c r="DQ31" s="27">
        <f ca="1">IF(DP31&gt;0,ROUND((INDIRECT(ADDRESS(DP31,$DP$7,,,"ТаблицаСоответствия"))+DR31)*$DP$8,0),)</f>
        <v>0</v>
      </c>
      <c r="DR31" s="30"/>
      <c r="DS31" s="12"/>
      <c r="DT31" s="27">
        <f ca="1">IF(DS31&gt;0,ROUND((INDIRECT(ADDRESS(DS31,$DS$7,,,"ТаблицаСоответствия"))+DU31)*$DS$8,0),)</f>
        <v>0</v>
      </c>
      <c r="DU31" s="30"/>
      <c r="DV31" s="12"/>
      <c r="DW31" s="27">
        <f ca="1">IF(DV31&gt;0,ROUND((INDIRECT(ADDRESS(DV31,$DV$7,,,"ТаблицаСоответствия"))+DX31)*$DV$8,0),)</f>
        <v>0</v>
      </c>
      <c r="DX31" s="30"/>
      <c r="DY31" s="12"/>
      <c r="DZ31" s="27">
        <f ca="1">IF(DY31&gt;0,ROUND((INDIRECT(ADDRESS(DY31,$DY$7,,,"ТаблицаСоответствия"))+EA31)*$DY$8,0),)</f>
        <v>0</v>
      </c>
      <c r="EA31" s="30"/>
      <c r="EB31" s="12"/>
      <c r="EC31" s="27">
        <f ca="1">IF(EB31&gt;0,ROUND((INDIRECT(ADDRESS(EB31,$EB$7,,,"ТаблицаСоответствия"))+ED31)*$EB$8,0),)</f>
        <v>0</v>
      </c>
      <c r="ED31" s="30"/>
      <c r="EE31" s="151">
        <f ca="1">SUM(CS31,BC31,BF31,AK31,CD31,CG31,CY31,CV31,P31,DB31,CA31,AZ31,AQ31,AW31,BL31,BO31,BR31,J31,D31,G31,M31,BU31,BX31,BI31,AT31,S31,V31,Y31,AB31,AE31,AH31,AN31,DE31,DH31,DK31,DN31,DW31,DQ31,DT31,DZ31,EC31,CJ31,CM31,CP31)</f>
        <v>0</v>
      </c>
      <c r="EF31" s="287">
        <f t="shared" si="3"/>
        <v>0</v>
      </c>
      <c r="EG31" s="288"/>
      <c r="EH31" s="289"/>
      <c r="EI31" s="31">
        <f ca="1">IF(EE31&gt;0,RANK(EE31,$EE$10:$EE$34),0)</f>
        <v>0</v>
      </c>
    </row>
    <row r="32" spans="1:139" ht="15.75" thickBot="1" x14ac:dyDescent="0.3">
      <c r="A32" s="5">
        <v>23</v>
      </c>
      <c r="B32" s="178"/>
      <c r="C32" s="12"/>
      <c r="D32" s="140">
        <f ca="1">IF(C32&gt;0,(INDIRECT(ADDRESS(C32,$C$7,,,"ТаблицаСоответствия"))+E32)*$C$8,0)</f>
        <v>0</v>
      </c>
      <c r="E32" s="30"/>
      <c r="F32" s="12"/>
      <c r="G32" s="140">
        <f ca="1">IF(F32&gt;0,(INDIRECT(ADDRESS(F32,$F$7,,,"ТаблицаСоответствия"))+H32)*$F$8,0)</f>
        <v>0</v>
      </c>
      <c r="H32" s="30"/>
      <c r="I32" s="12"/>
      <c r="J32" s="140">
        <f ca="1">IF(I32&gt;0,(INDIRECT(ADDRESS(I32,$I$7,,,"ТаблицаСоответствия"))+K32)*$I$8,0)</f>
        <v>0</v>
      </c>
      <c r="K32" s="30"/>
      <c r="L32" s="12"/>
      <c r="M32" s="140">
        <f ca="1">IF(L32&gt;0,(INDIRECT(ADDRESS(L32,$L$7,,,"ТаблицаСоответствия"))+N32)*$L$8,0)</f>
        <v>0</v>
      </c>
      <c r="N32" s="30"/>
      <c r="O32" s="12"/>
      <c r="P32" s="140">
        <f ca="1">IF(O32&gt;0,(INDIRECT(ADDRESS(O32,$O$7,,,"ТаблицаСоответствия"))+Q32)*$O$8,0)</f>
        <v>0</v>
      </c>
      <c r="Q32" s="30"/>
      <c r="R32" s="12"/>
      <c r="S32" s="140">
        <f ca="1">IF(R32&gt;0,(INDIRECT(ADDRESS(R32,$R$7,,,"ТаблицаСоответствия"))+T32)*$R$8,0)</f>
        <v>0</v>
      </c>
      <c r="T32" s="30"/>
      <c r="U32" s="12"/>
      <c r="V32" s="140">
        <f ca="1">IF(U32&gt;0,(INDIRECT(ADDRESS(U32,$U$7,,,"ТаблицаСоответствия"))+W32)*$U$8,0)</f>
        <v>0</v>
      </c>
      <c r="W32" s="30"/>
      <c r="X32" s="12"/>
      <c r="Y32" s="140">
        <f ca="1">IF(X32&gt;0,(INDIRECT(ADDRESS(X32,$X$7,,,"ТаблицаСоответствия"))+Z32)*$X$8,0)</f>
        <v>0</v>
      </c>
      <c r="Z32" s="30"/>
      <c r="AA32" s="12"/>
      <c r="AB32" s="140">
        <f ca="1">IF(AA32&gt;0,(INDIRECT(ADDRESS(AA32,$AA$7,,,"ТаблицаСоответствия"))+AC32)*$AA$8,0)</f>
        <v>0</v>
      </c>
      <c r="AC32" s="30"/>
      <c r="AD32" s="12"/>
      <c r="AE32" s="140">
        <f ca="1">IF(AD32&gt;0,(INDIRECT(ADDRESS(AD32,$AD$7,,,"ТаблицаСоответствия"))+AF32)*$AD$8,0)</f>
        <v>0</v>
      </c>
      <c r="AF32" s="30"/>
      <c r="AG32" s="12"/>
      <c r="AH32" s="140">
        <f ca="1">IF(AG32&gt;0,(INDIRECT(ADDRESS(AG32,$AG$7,,,"ТаблицаСоответствия"))+AI32)*$AG$8,0)</f>
        <v>0</v>
      </c>
      <c r="AI32" s="30"/>
      <c r="AJ32" s="12"/>
      <c r="AK32" s="140">
        <f ca="1">IF(AJ32&gt;0,(INDIRECT(ADDRESS(AJ32,$AJ$7,,,"ТаблицаСоответствия"))+AL32)*$AJ$8,0)</f>
        <v>0</v>
      </c>
      <c r="AL32" s="30"/>
      <c r="AM32" s="12"/>
      <c r="AN32" s="140">
        <f ca="1">IF(AM32&gt;0,(INDIRECT(ADDRESS(AM32,$AM$7,,,"ТаблицаСоответствия"))+AO32)*$AM$8,0)</f>
        <v>0</v>
      </c>
      <c r="AO32" s="30"/>
      <c r="AP32" s="12"/>
      <c r="AQ32" s="140">
        <f ca="1">IF(AP32&gt;0,(INDIRECT(ADDRESS(AP32,$AP$7,,,"ТаблицаСоответствия"))+AR32)*$AP$8,0)</f>
        <v>0</v>
      </c>
      <c r="AR32" s="30"/>
      <c r="AS32" s="35"/>
      <c r="AT32" s="27">
        <f ca="1">IF(AS32&gt;0,ROUND((INDIRECT(ADDRESS(AS32,$AS$7,,,"ТаблицаСоответствия"))+AU32)*$AS$8,0),)</f>
        <v>0</v>
      </c>
      <c r="AU32" s="61"/>
      <c r="AV32" s="35"/>
      <c r="AW32" s="162">
        <f ca="1">IF(AV32&gt;0,(INDIRECT(ADDRESS(AV32,$AV$7,,,"ТаблицаСоответствия"))+AX32)*$AV$8,0)</f>
        <v>0</v>
      </c>
      <c r="AX32" s="61"/>
      <c r="AY32" s="12"/>
      <c r="AZ32" s="27">
        <f ca="1">IF(AY32&gt;0,ROUND((INDIRECT(ADDRESS(AY32,$AY$7,,,"ТаблицаСоответствия"))+BA32)*$AY$8,0),)</f>
        <v>0</v>
      </c>
      <c r="BA32" s="30"/>
      <c r="BB32" s="12"/>
      <c r="BC32" s="27">
        <f ca="1">IF(BB32&gt;0,ROUND((INDIRECT(ADDRESS(BB32,$BB$7,,,"ТаблицаСоответствия"))+BD32)*$BB$8,0),)</f>
        <v>0</v>
      </c>
      <c r="BD32" s="30"/>
      <c r="BE32" s="12"/>
      <c r="BF32" s="27">
        <f ca="1">IF(BE32&gt;0,ROUND((INDIRECT(ADDRESS(BE32,$BE$7,,,"ТаблицаСоответствия"))+BG32)*$BE$8,0),)</f>
        <v>0</v>
      </c>
      <c r="BG32" s="30"/>
      <c r="BH32" s="12"/>
      <c r="BI32" s="27">
        <f ca="1">IF(BH32&gt;0,ROUND((INDIRECT(ADDRESS(BH32,$BH$7,,,"ТаблицаСоответствия"))+BJ32)*$BH$8,0),)</f>
        <v>0</v>
      </c>
      <c r="BJ32" s="30"/>
      <c r="BK32" s="12"/>
      <c r="BL32" s="27">
        <f ca="1">IF(BK32&gt;0,ROUND((INDIRECT(ADDRESS(BK32,$BK$7,,,"ТаблицаСоответствия"))+BM32)*$BK$8,0),)</f>
        <v>0</v>
      </c>
      <c r="BM32" s="30"/>
      <c r="BN32" s="12"/>
      <c r="BO32" s="27">
        <f ca="1">IF(BN32&gt;0,ROUND((INDIRECT(ADDRESS(BN32,$BN$7,,,"ТаблицаСоответствия"))+BP32)*$BN$8,0),)</f>
        <v>0</v>
      </c>
      <c r="BP32" s="30"/>
      <c r="BQ32" s="12"/>
      <c r="BR32" s="27">
        <f ca="1">IF(BQ32&gt;0,ROUND((INDIRECT(ADDRESS(BQ32,$BQ$7,,,"ТаблицаСоответствия"))+BS32)*$BQ$8,0),)</f>
        <v>0</v>
      </c>
      <c r="BS32" s="30"/>
      <c r="BT32" s="12"/>
      <c r="BU32" s="27">
        <f ca="1">IF(BT32&gt;0,ROUND((INDIRECT(ADDRESS(BT32,$BT$7,,,"ТаблицаСоответствия"))+BV32)*$BT$8,0),)</f>
        <v>0</v>
      </c>
      <c r="BV32" s="30"/>
      <c r="BW32" s="12"/>
      <c r="BX32" s="27">
        <f ca="1">IF(BW32&gt;0,ROUND((INDIRECT(ADDRESS(BW32,$BW$7,,,"ТаблицаСоответствия"))+BY32)*$BW$8,0),)</f>
        <v>0</v>
      </c>
      <c r="BY32" s="30"/>
      <c r="BZ32" s="12"/>
      <c r="CA32" s="27">
        <f ca="1">IF(BZ32&gt;0,ROUND((INDIRECT(ADDRESS(BZ32,$BZ$7,,,"ТаблицаСоответствия"))+CB32)*$BZ$8,0),)</f>
        <v>0</v>
      </c>
      <c r="CB32" s="30"/>
      <c r="CC32" s="12"/>
      <c r="CD32" s="27">
        <f ca="1">IF(CC32&gt;0,ROUND((INDIRECT(ADDRESS(CC32,$CC$7,,,"ТаблицаСоответствия"))+CE32)*$CC$8,0),)</f>
        <v>0</v>
      </c>
      <c r="CE32" s="30"/>
      <c r="CF32" s="12"/>
      <c r="CG32" s="27">
        <f ca="1">IF(CF32&gt;0,ROUND((INDIRECT(ADDRESS(CF32,$CF$7,,,"ТаблицаСоответствия"))+CH32)*$CF$8,0),)</f>
        <v>0</v>
      </c>
      <c r="CH32" s="30"/>
      <c r="CI32" s="12"/>
      <c r="CJ32" s="27">
        <f ca="1">IF(CI32&gt;0,ROUND((INDIRECT(ADDRESS(CI32,$CI$7,,,"ТаблицаСоответствия"))+CK32)*$CI$8,0),)</f>
        <v>0</v>
      </c>
      <c r="CK32" s="30"/>
      <c r="CL32" s="12"/>
      <c r="CM32" s="27">
        <f ca="1">IF(CL32&gt;0,ROUND((INDIRECT(ADDRESS(CL32,$CL$7,,,"ТаблицаСоответствия"))+CN32)*$CL$8,0),)</f>
        <v>0</v>
      </c>
      <c r="CN32" s="30"/>
      <c r="CO32" s="12"/>
      <c r="CP32" s="27">
        <f ca="1">IF(CO32&gt;0,ROUND((INDIRECT(ADDRESS(CO32,$CO$7,,,"ТаблицаСоответствия"))+CQ32)*$CO$8,0),)</f>
        <v>0</v>
      </c>
      <c r="CQ32" s="30"/>
      <c r="CR32" s="12"/>
      <c r="CS32" s="27">
        <f ca="1">IF(CR32&gt;0,ROUND((INDIRECT(ADDRESS(CR32,$CR$7,,,"ТаблицаСоответствия"))+CT32)*$CR$8,0),)</f>
        <v>0</v>
      </c>
      <c r="CT32" s="30"/>
      <c r="CU32" s="12"/>
      <c r="CV32" s="27">
        <f ca="1">IF(CU32&gt;0,ROUND((INDIRECT(ADDRESS(CU32,$CU$7,,,"ТаблицаСоответствия"))+CW32)*$CU$8,0),)</f>
        <v>0</v>
      </c>
      <c r="CW32" s="30"/>
      <c r="CX32" s="12"/>
      <c r="CY32" s="27">
        <f ca="1">IF(CX32&gt;0,ROUND((INDIRECT(ADDRESS(CX32,$CX$7,,,"ТаблицаСоответствия"))+CZ32)*$CX$8,0),)</f>
        <v>0</v>
      </c>
      <c r="CZ32" s="30"/>
      <c r="DA32" s="12"/>
      <c r="DB32" s="27">
        <f ca="1">IF(DA32&gt;0,ROUND((INDIRECT(ADDRESS(DA32,$DA$7,,,"ТаблицаСоответствия"))+DC32)*$DA$8,0),)</f>
        <v>0</v>
      </c>
      <c r="DC32" s="30"/>
      <c r="DD32" s="12"/>
      <c r="DE32" s="27">
        <f ca="1">IF(DD32&gt;0,ROUND((INDIRECT(ADDRESS(DD32,$DD$7,,,"ТаблицаСоответствия"))+DF32)*$DD$8,0),)</f>
        <v>0</v>
      </c>
      <c r="DF32" s="30"/>
      <c r="DG32" s="12"/>
      <c r="DH32" s="27">
        <f ca="1">IF(DG32&gt;0,ROUND((INDIRECT(ADDRESS(DG32,$DG$7,,,"ТаблицаСоответствия"))+DI32)*$DG$8,0),)</f>
        <v>0</v>
      </c>
      <c r="DI32" s="30"/>
      <c r="DJ32" s="12"/>
      <c r="DK32" s="27">
        <f ca="1">IF(DJ32&gt;0,ROUND((INDIRECT(ADDRESS(DJ32,$DJ$7,,,"ТаблицаСоответствия"))+DL32)*$DJ$8,0),)</f>
        <v>0</v>
      </c>
      <c r="DL32" s="30"/>
      <c r="DM32" s="12"/>
      <c r="DN32" s="27">
        <f ca="1">IF(DM32&gt;0,ROUND((INDIRECT(ADDRESS(DM32,$DM$7,,,"ТаблицаСоответствия"))+DO32)*$DM$8,0),)</f>
        <v>0</v>
      </c>
      <c r="DO32" s="30"/>
      <c r="DP32" s="12"/>
      <c r="DQ32" s="27">
        <f ca="1">IF(DP32&gt;0,ROUND((INDIRECT(ADDRESS(DP32,$DP$7,,,"ТаблицаСоответствия"))+DR32)*$DP$8,0),)</f>
        <v>0</v>
      </c>
      <c r="DR32" s="30"/>
      <c r="DS32" s="12"/>
      <c r="DT32" s="27">
        <f ca="1">IF(DS32&gt;0,ROUND((INDIRECT(ADDRESS(DS32,$DS$7,,,"ТаблицаСоответствия"))+DU32)*$DS$8,0),)</f>
        <v>0</v>
      </c>
      <c r="DU32" s="30"/>
      <c r="DV32" s="12"/>
      <c r="DW32" s="27">
        <f ca="1">IF(DV32&gt;0,ROUND((INDIRECT(ADDRESS(DV32,$DV$7,,,"ТаблицаСоответствия"))+DX32)*$DV$8,0),)</f>
        <v>0</v>
      </c>
      <c r="DX32" s="30"/>
      <c r="DY32" s="12"/>
      <c r="DZ32" s="27">
        <f ca="1">IF(DY32&gt;0,ROUND((INDIRECT(ADDRESS(DY32,$DY$7,,,"ТаблицаСоответствия"))+EA32)*$DY$8,0),)</f>
        <v>0</v>
      </c>
      <c r="EA32" s="30"/>
      <c r="EB32" s="12"/>
      <c r="EC32" s="27">
        <f ca="1">IF(EB32&gt;0,ROUND((INDIRECT(ADDRESS(EB32,$EB$7,,,"ТаблицаСоответствия"))+ED32)*$EB$8,0),)</f>
        <v>0</v>
      </c>
      <c r="ED32" s="30"/>
      <c r="EE32" s="151">
        <f ca="1">SUM(CS32,BC32,BF32,AK32,CD32,CG32,CY32,CV32,P32,DB32,CA32,AZ32,AQ32,AW32,BL32,BO32,BR32,J32,D32,G32,M32,BU32,BX32,BI32,AT32,S32,V32,Y32,AB32,AE32,AH32,AN32,DE32,DH32,DK32,DN32,DW32,DQ32,DT32,DZ32,EC32,CJ32,CM32,CP32)</f>
        <v>0</v>
      </c>
      <c r="EF32" s="287">
        <f t="shared" si="3"/>
        <v>0</v>
      </c>
      <c r="EG32" s="288"/>
      <c r="EH32" s="289"/>
      <c r="EI32" s="31">
        <f ca="1">IF(EE32&gt;0,RANK(EE32,$EE$10:$EE$34),0)</f>
        <v>0</v>
      </c>
    </row>
    <row r="33" spans="1:139" ht="15.75" thickBot="1" x14ac:dyDescent="0.3">
      <c r="A33" s="5">
        <v>24</v>
      </c>
      <c r="B33" s="178"/>
      <c r="C33" s="12"/>
      <c r="D33" s="140">
        <f t="shared" ref="D33:D34" ca="1" si="4">IF(C33&gt;0,(INDIRECT(ADDRESS(C33,$C$7,,,"ТаблицаСоответствия"))+E33)*$C$8,0)</f>
        <v>0</v>
      </c>
      <c r="E33" s="30"/>
      <c r="F33" s="12"/>
      <c r="G33" s="140">
        <f t="shared" ref="G33:G34" ca="1" si="5">IF(F33&gt;0,(INDIRECT(ADDRESS(F33,$F$7,,,"ТаблицаСоответствия"))+H33)*$F$8,0)</f>
        <v>0</v>
      </c>
      <c r="H33" s="30"/>
      <c r="I33" s="12"/>
      <c r="J33" s="140">
        <f t="shared" ref="J33:J34" ca="1" si="6">IF(I33&gt;0,(INDIRECT(ADDRESS(I33,$I$7,,,"ТаблицаСоответствия"))+K33)*$I$8,0)</f>
        <v>0</v>
      </c>
      <c r="K33" s="30"/>
      <c r="L33" s="12"/>
      <c r="M33" s="140">
        <f t="shared" ref="M33:M34" ca="1" si="7">IF(L33&gt;0,(INDIRECT(ADDRESS(L33,$L$7,,,"ТаблицаСоответствия"))+N33)*$L$8,0)</f>
        <v>0</v>
      </c>
      <c r="N33" s="30"/>
      <c r="O33" s="12"/>
      <c r="P33" s="140">
        <f t="shared" ref="P33:P34" ca="1" si="8">IF(O33&gt;0,(INDIRECT(ADDRESS(O33,$O$7,,,"ТаблицаСоответствия"))+Q33)*$O$8,0)</f>
        <v>0</v>
      </c>
      <c r="Q33" s="30"/>
      <c r="R33" s="12"/>
      <c r="S33" s="140">
        <f t="shared" ref="S33:S34" ca="1" si="9">IF(R33&gt;0,(INDIRECT(ADDRESS(R33,$R$7,,,"ТаблицаСоответствия"))+T33)*$R$8,0)</f>
        <v>0</v>
      </c>
      <c r="T33" s="30"/>
      <c r="U33" s="12"/>
      <c r="V33" s="140">
        <f t="shared" ref="V33:V34" ca="1" si="10">IF(U33&gt;0,(INDIRECT(ADDRESS(U33,$U$7,,,"ТаблицаСоответствия"))+W33)*$U$8,0)</f>
        <v>0</v>
      </c>
      <c r="W33" s="30"/>
      <c r="X33" s="12"/>
      <c r="Y33" s="140">
        <f t="shared" ref="Y33:Y34" ca="1" si="11">IF(X33&gt;0,(INDIRECT(ADDRESS(X33,$X$7,,,"ТаблицаСоответствия"))+Z33)*$X$8,0)</f>
        <v>0</v>
      </c>
      <c r="Z33" s="30"/>
      <c r="AA33" s="12"/>
      <c r="AB33" s="140">
        <f t="shared" ref="AB33:AB34" ca="1" si="12">IF(AA33&gt;0,(INDIRECT(ADDRESS(AA33,$AA$7,,,"ТаблицаСоответствия"))+AC33)*$AA$8,0)</f>
        <v>0</v>
      </c>
      <c r="AC33" s="30"/>
      <c r="AD33" s="12"/>
      <c r="AE33" s="140">
        <f t="shared" ref="AE33:AE34" ca="1" si="13">IF(AD33&gt;0,(INDIRECT(ADDRESS(AD33,$AD$7,,,"ТаблицаСоответствия"))+AF33)*$AD$8,0)</f>
        <v>0</v>
      </c>
      <c r="AF33" s="30"/>
      <c r="AG33" s="12"/>
      <c r="AH33" s="140">
        <f t="shared" ref="AH33:AH34" ca="1" si="14">IF(AG33&gt;0,(INDIRECT(ADDRESS(AG33,$AG$7,,,"ТаблицаСоответствия"))+AI33)*$AG$8,0)</f>
        <v>0</v>
      </c>
      <c r="AI33" s="30"/>
      <c r="AJ33" s="12"/>
      <c r="AK33" s="140">
        <f t="shared" ref="AK33:AK34" ca="1" si="15">IF(AJ33&gt;0,(INDIRECT(ADDRESS(AJ33,$AJ$7,,,"ТаблицаСоответствия"))+AL33)*$AJ$8,0)</f>
        <v>0</v>
      </c>
      <c r="AL33" s="30"/>
      <c r="AM33" s="12"/>
      <c r="AN33" s="140">
        <f t="shared" ref="AN33:AN34" ca="1" si="16">IF(AM33&gt;0,(INDIRECT(ADDRESS(AM33,$AM$7,,,"ТаблицаСоответствия"))+AO33)*$AM$8,0)</f>
        <v>0</v>
      </c>
      <c r="AO33" s="30"/>
      <c r="AP33" s="12"/>
      <c r="AQ33" s="140">
        <f t="shared" ref="AQ33:AQ34" ca="1" si="17">IF(AP33&gt;0,(INDIRECT(ADDRESS(AP33,$AP$7,,,"ТаблицаСоответствия"))+AR33)*$AP$8,0)</f>
        <v>0</v>
      </c>
      <c r="AR33" s="30"/>
      <c r="AS33" s="35"/>
      <c r="AT33" s="27">
        <f t="shared" ref="AT33:AT34" ca="1" si="18">IF(AS33&gt;0,ROUND((INDIRECT(ADDRESS(AS33,$AS$7,,,"ТаблицаСоответствия"))+AU33)*$AS$8,0),)</f>
        <v>0</v>
      </c>
      <c r="AU33" s="61"/>
      <c r="AV33" s="35"/>
      <c r="AW33" s="162">
        <f t="shared" ref="AW33:AW34" ca="1" si="19">IF(AV33&gt;0,(INDIRECT(ADDRESS(AV33,$AV$7,,,"ТаблицаСоответствия"))+AX33)*$AV$8,0)</f>
        <v>0</v>
      </c>
      <c r="AX33" s="61"/>
      <c r="AY33" s="12"/>
      <c r="AZ33" s="27">
        <f t="shared" ref="AZ33:AZ34" ca="1" si="20">IF(AY33&gt;0,ROUND((INDIRECT(ADDRESS(AY33,$AY$7,,,"ТаблицаСоответствия"))+BA33)*$AY$8,0),)</f>
        <v>0</v>
      </c>
      <c r="BA33" s="30"/>
      <c r="BB33" s="12"/>
      <c r="BC33" s="27">
        <f t="shared" ref="BC33:BC34" ca="1" si="21">IF(BB33&gt;0,ROUND((INDIRECT(ADDRESS(BB33,$BB$7,,,"ТаблицаСоответствия"))+BD33)*$BB$8,0),)</f>
        <v>0</v>
      </c>
      <c r="BD33" s="30"/>
      <c r="BE33" s="12"/>
      <c r="BF33" s="27">
        <f t="shared" ref="BF33:BF34" ca="1" si="22">IF(BE33&gt;0,ROUND((INDIRECT(ADDRESS(BE33,$BE$7,,,"ТаблицаСоответствия"))+BG33)*$BE$8,0),)</f>
        <v>0</v>
      </c>
      <c r="BG33" s="30"/>
      <c r="BH33" s="12"/>
      <c r="BI33" s="27">
        <f t="shared" ref="BI33:BI34" ca="1" si="23">IF(BH33&gt;0,ROUND((INDIRECT(ADDRESS(BH33,$BH$7,,,"ТаблицаСоответствия"))+BJ33)*$BH$8,0),)</f>
        <v>0</v>
      </c>
      <c r="BJ33" s="30"/>
      <c r="BK33" s="12"/>
      <c r="BL33" s="27">
        <f t="shared" ref="BL33:BL34" ca="1" si="24">IF(BK33&gt;0,ROUND((INDIRECT(ADDRESS(BK33,$BK$7,,,"ТаблицаСоответствия"))+BM33)*$BK$8,0),)</f>
        <v>0</v>
      </c>
      <c r="BM33" s="30"/>
      <c r="BN33" s="12"/>
      <c r="BO33" s="27">
        <f t="shared" ref="BO33:BO34" ca="1" si="25">IF(BN33&gt;0,ROUND((INDIRECT(ADDRESS(BN33,$BN$7,,,"ТаблицаСоответствия"))+BP33)*$BN$8,0),)</f>
        <v>0</v>
      </c>
      <c r="BP33" s="30"/>
      <c r="BQ33" s="12"/>
      <c r="BR33" s="27">
        <f t="shared" ref="BR33:BR34" ca="1" si="26">IF(BQ33&gt;0,ROUND((INDIRECT(ADDRESS(BQ33,$BQ$7,,,"ТаблицаСоответствия"))+BS33)*$BQ$8,0),)</f>
        <v>0</v>
      </c>
      <c r="BS33" s="30"/>
      <c r="BT33" s="12"/>
      <c r="BU33" s="27">
        <f t="shared" ref="BU33:BU34" ca="1" si="27">IF(BT33&gt;0,ROUND((INDIRECT(ADDRESS(BT33,$BT$7,,,"ТаблицаСоответствия"))+BV33)*$BT$8,0),)</f>
        <v>0</v>
      </c>
      <c r="BV33" s="30"/>
      <c r="BW33" s="12"/>
      <c r="BX33" s="27">
        <f t="shared" ref="BX33:BX34" ca="1" si="28">IF(BW33&gt;0,ROUND((INDIRECT(ADDRESS(BW33,$BW$7,,,"ТаблицаСоответствия"))+BY33)*$BW$8,0),)</f>
        <v>0</v>
      </c>
      <c r="BY33" s="30"/>
      <c r="BZ33" s="12"/>
      <c r="CA33" s="27">
        <f t="shared" ref="CA33:CA34" ca="1" si="29">IF(BZ33&gt;0,ROUND((INDIRECT(ADDRESS(BZ33,$BZ$7,,,"ТаблицаСоответствия"))+CB33)*$BZ$8,0),)</f>
        <v>0</v>
      </c>
      <c r="CB33" s="30"/>
      <c r="CC33" s="12"/>
      <c r="CD33" s="27">
        <f t="shared" ref="CD33:CD34" ca="1" si="30">IF(CC33&gt;0,ROUND((INDIRECT(ADDRESS(CC33,$CC$7,,,"ТаблицаСоответствия"))+CE33)*$CC$8,0),)</f>
        <v>0</v>
      </c>
      <c r="CE33" s="30"/>
      <c r="CF33" s="12"/>
      <c r="CG33" s="27">
        <f t="shared" ref="CG33:CG34" ca="1" si="31">IF(CF33&gt;0,ROUND((INDIRECT(ADDRESS(CF33,$CF$7,,,"ТаблицаСоответствия"))+CH33)*$CF$8,0),)</f>
        <v>0</v>
      </c>
      <c r="CH33" s="30"/>
      <c r="CI33" s="12"/>
      <c r="CJ33" s="27">
        <f t="shared" ref="CJ33:CJ34" ca="1" si="32">IF(CI33&gt;0,ROUND((INDIRECT(ADDRESS(CI33,$CI$7,,,"ТаблицаСоответствия"))+CK33)*$CI$8,0),)</f>
        <v>0</v>
      </c>
      <c r="CK33" s="30"/>
      <c r="CL33" s="12"/>
      <c r="CM33" s="27">
        <f t="shared" ref="CM33:CM34" ca="1" si="33">IF(CL33&gt;0,ROUND((INDIRECT(ADDRESS(CL33,$CL$7,,,"ТаблицаСоответствия"))+CN33)*$CL$8,0),)</f>
        <v>0</v>
      </c>
      <c r="CN33" s="30"/>
      <c r="CO33" s="12"/>
      <c r="CP33" s="27">
        <f t="shared" ref="CP33:CP34" ca="1" si="34">IF(CO33&gt;0,ROUND((INDIRECT(ADDRESS(CO33,$CO$7,,,"ТаблицаСоответствия"))+CQ33)*$CO$8,0),)</f>
        <v>0</v>
      </c>
      <c r="CQ33" s="30"/>
      <c r="CR33" s="12"/>
      <c r="CS33" s="27">
        <f t="shared" ref="CS33:CS34" ca="1" si="35">IF(CR33&gt;0,ROUND((INDIRECT(ADDRESS(CR33,$CR$7,,,"ТаблицаСоответствия"))+CT33)*$CR$8,0),)</f>
        <v>0</v>
      </c>
      <c r="CT33" s="30"/>
      <c r="CU33" s="12"/>
      <c r="CV33" s="27">
        <f t="shared" ref="CV33:CV34" ca="1" si="36">IF(CU33&gt;0,ROUND((INDIRECT(ADDRESS(CU33,$CU$7,,,"ТаблицаСоответствия"))+CW33)*$CU$8,0),)</f>
        <v>0</v>
      </c>
      <c r="CW33" s="30"/>
      <c r="CX33" s="12"/>
      <c r="CY33" s="27">
        <f t="shared" ref="CY33:CY34" ca="1" si="37">IF(CX33&gt;0,ROUND((INDIRECT(ADDRESS(CX33,$CX$7,,,"ТаблицаСоответствия"))+CZ33)*$CX$8,0),)</f>
        <v>0</v>
      </c>
      <c r="CZ33" s="30"/>
      <c r="DA33" s="12"/>
      <c r="DB33" s="27">
        <f t="shared" ref="DB33:DB34" ca="1" si="38">IF(DA33&gt;0,ROUND((INDIRECT(ADDRESS(DA33,$DA$7,,,"ТаблицаСоответствия"))+DC33)*$DA$8,0),)</f>
        <v>0</v>
      </c>
      <c r="DC33" s="30"/>
      <c r="DD33" s="12"/>
      <c r="DE33" s="27">
        <f t="shared" ref="DE33:DE34" ca="1" si="39">IF(DD33&gt;0,ROUND((INDIRECT(ADDRESS(DD33,$DD$7,,,"ТаблицаСоответствия"))+DF33)*$DD$8,0),)</f>
        <v>0</v>
      </c>
      <c r="DF33" s="30"/>
      <c r="DG33" s="12"/>
      <c r="DH33" s="27">
        <f t="shared" ref="DH33:DH34" ca="1" si="40">IF(DG33&gt;0,ROUND((INDIRECT(ADDRESS(DG33,$DG$7,,,"ТаблицаСоответствия"))+DI33)*$DG$8,0),)</f>
        <v>0</v>
      </c>
      <c r="DI33" s="30"/>
      <c r="DJ33" s="12"/>
      <c r="DK33" s="27">
        <f t="shared" ref="DK33:DK34" ca="1" si="41">IF(DJ33&gt;0,ROUND((INDIRECT(ADDRESS(DJ33,$DJ$7,,,"ТаблицаСоответствия"))+DL33)*$DJ$8,0),)</f>
        <v>0</v>
      </c>
      <c r="DL33" s="30"/>
      <c r="DM33" s="12"/>
      <c r="DN33" s="27">
        <f t="shared" ref="DN33:DN34" ca="1" si="42">IF(DM33&gt;0,ROUND((INDIRECT(ADDRESS(DM33,$DM$7,,,"ТаблицаСоответствия"))+DO33)*$DM$8,0),)</f>
        <v>0</v>
      </c>
      <c r="DO33" s="30"/>
      <c r="DP33" s="12"/>
      <c r="DQ33" s="27">
        <f t="shared" ref="DQ33:DQ34" ca="1" si="43">IF(DP33&gt;0,ROUND((INDIRECT(ADDRESS(DP33,$DP$7,,,"ТаблицаСоответствия"))+DR33)*$DP$8,0),)</f>
        <v>0</v>
      </c>
      <c r="DR33" s="30"/>
      <c r="DS33" s="12"/>
      <c r="DT33" s="27">
        <f t="shared" ref="DT33:DT34" ca="1" si="44">IF(DS33&gt;0,ROUND((INDIRECT(ADDRESS(DS33,$DS$7,,,"ТаблицаСоответствия"))+DU33)*$DS$8,0),)</f>
        <v>0</v>
      </c>
      <c r="DU33" s="30"/>
      <c r="DV33" s="12"/>
      <c r="DW33" s="27">
        <f t="shared" ref="DW33:DW34" ca="1" si="45">IF(DV33&gt;0,ROUND((INDIRECT(ADDRESS(DV33,$DV$7,,,"ТаблицаСоответствия"))+DX33)*$DV$8,0),)</f>
        <v>0</v>
      </c>
      <c r="DX33" s="30"/>
      <c r="DY33" s="12"/>
      <c r="DZ33" s="27">
        <f t="shared" ref="DZ33:DZ34" ca="1" si="46">IF(DY33&gt;0,ROUND((INDIRECT(ADDRESS(DY33,$DY$7,,,"ТаблицаСоответствия"))+EA33)*$DY$8,0),)</f>
        <v>0</v>
      </c>
      <c r="EA33" s="30"/>
      <c r="EB33" s="12"/>
      <c r="EC33" s="27">
        <f t="shared" ref="EC33:EC34" ca="1" si="47">IF(EB33&gt;0,ROUND((INDIRECT(ADDRESS(EB33,$EB$7,,,"ТаблицаСоответствия"))+ED33)*$EB$8,0),)</f>
        <v>0</v>
      </c>
      <c r="ED33" s="30"/>
      <c r="EE33" s="151">
        <f ca="1">SUM(CS33,BC33,BF33,AK33,CD33,CG33,CY33,CV33,P33,DB33,CA33,AZ33,AQ33,AW33,BL33,BO33,BR33,J33,D33,G33,M33,BU33,BX33,BI33,AT33,S33,V33,Y33,AB33,AE33,AH33,AN33,DE33,DH33,DK33,DN33,DW33,DQ33,DT33,DZ33,EC33,CJ33,CM33,CP33)</f>
        <v>0</v>
      </c>
      <c r="EF33" s="287">
        <f t="shared" si="3"/>
        <v>0</v>
      </c>
      <c r="EG33" s="288"/>
      <c r="EH33" s="289"/>
      <c r="EI33" s="31">
        <f ca="1">IF(EE33&gt;0,RANK(EE33,$EE$10:$EE$34),0)</f>
        <v>0</v>
      </c>
    </row>
    <row r="34" spans="1:139" ht="15.75" thickBot="1" x14ac:dyDescent="0.3">
      <c r="A34" s="5">
        <v>25</v>
      </c>
      <c r="B34" s="178"/>
      <c r="C34" s="12"/>
      <c r="D34" s="140">
        <f t="shared" ca="1" si="4"/>
        <v>0</v>
      </c>
      <c r="E34" s="30"/>
      <c r="F34" s="12"/>
      <c r="G34" s="140">
        <f t="shared" ca="1" si="5"/>
        <v>0</v>
      </c>
      <c r="H34" s="30"/>
      <c r="I34" s="12"/>
      <c r="J34" s="140">
        <f t="shared" ca="1" si="6"/>
        <v>0</v>
      </c>
      <c r="K34" s="30"/>
      <c r="L34" s="12"/>
      <c r="M34" s="140">
        <f t="shared" ca="1" si="7"/>
        <v>0</v>
      </c>
      <c r="N34" s="30"/>
      <c r="O34" s="12"/>
      <c r="P34" s="140">
        <f t="shared" ca="1" si="8"/>
        <v>0</v>
      </c>
      <c r="Q34" s="30"/>
      <c r="R34" s="12"/>
      <c r="S34" s="140">
        <f t="shared" ca="1" si="9"/>
        <v>0</v>
      </c>
      <c r="T34" s="30"/>
      <c r="U34" s="12"/>
      <c r="V34" s="140">
        <f t="shared" ca="1" si="10"/>
        <v>0</v>
      </c>
      <c r="W34" s="30"/>
      <c r="X34" s="12"/>
      <c r="Y34" s="140">
        <f t="shared" ca="1" si="11"/>
        <v>0</v>
      </c>
      <c r="Z34" s="30"/>
      <c r="AA34" s="12"/>
      <c r="AB34" s="140">
        <f t="shared" ca="1" si="12"/>
        <v>0</v>
      </c>
      <c r="AC34" s="30"/>
      <c r="AD34" s="12"/>
      <c r="AE34" s="140">
        <f t="shared" ca="1" si="13"/>
        <v>0</v>
      </c>
      <c r="AF34" s="30"/>
      <c r="AG34" s="12"/>
      <c r="AH34" s="140">
        <f t="shared" ca="1" si="14"/>
        <v>0</v>
      </c>
      <c r="AI34" s="30"/>
      <c r="AJ34" s="12"/>
      <c r="AK34" s="140">
        <f t="shared" ca="1" si="15"/>
        <v>0</v>
      </c>
      <c r="AL34" s="30"/>
      <c r="AM34" s="12"/>
      <c r="AN34" s="140">
        <f t="shared" ca="1" si="16"/>
        <v>0</v>
      </c>
      <c r="AO34" s="30"/>
      <c r="AP34" s="12"/>
      <c r="AQ34" s="140">
        <f t="shared" ca="1" si="17"/>
        <v>0</v>
      </c>
      <c r="AR34" s="30"/>
      <c r="AS34" s="35"/>
      <c r="AT34" s="27">
        <f t="shared" ca="1" si="18"/>
        <v>0</v>
      </c>
      <c r="AU34" s="61"/>
      <c r="AV34" s="35"/>
      <c r="AW34" s="162">
        <f t="shared" ca="1" si="19"/>
        <v>0</v>
      </c>
      <c r="AX34" s="61"/>
      <c r="AY34" s="12"/>
      <c r="AZ34" s="27">
        <f t="shared" ca="1" si="20"/>
        <v>0</v>
      </c>
      <c r="BA34" s="30"/>
      <c r="BB34" s="12"/>
      <c r="BC34" s="27">
        <f t="shared" ca="1" si="21"/>
        <v>0</v>
      </c>
      <c r="BD34" s="30"/>
      <c r="BE34" s="12"/>
      <c r="BF34" s="27">
        <f t="shared" ca="1" si="22"/>
        <v>0</v>
      </c>
      <c r="BG34" s="30"/>
      <c r="BH34" s="12"/>
      <c r="BI34" s="27">
        <f t="shared" ca="1" si="23"/>
        <v>0</v>
      </c>
      <c r="BJ34" s="30"/>
      <c r="BK34" s="12"/>
      <c r="BL34" s="27">
        <f t="shared" ca="1" si="24"/>
        <v>0</v>
      </c>
      <c r="BM34" s="30"/>
      <c r="BN34" s="12"/>
      <c r="BO34" s="27">
        <f t="shared" ca="1" si="25"/>
        <v>0</v>
      </c>
      <c r="BP34" s="30"/>
      <c r="BQ34" s="12"/>
      <c r="BR34" s="27">
        <f t="shared" ca="1" si="26"/>
        <v>0</v>
      </c>
      <c r="BS34" s="30"/>
      <c r="BT34" s="12"/>
      <c r="BU34" s="27">
        <f t="shared" ca="1" si="27"/>
        <v>0</v>
      </c>
      <c r="BV34" s="30"/>
      <c r="BW34" s="12"/>
      <c r="BX34" s="27">
        <f t="shared" ca="1" si="28"/>
        <v>0</v>
      </c>
      <c r="BY34" s="30"/>
      <c r="BZ34" s="12"/>
      <c r="CA34" s="27">
        <f t="shared" ca="1" si="29"/>
        <v>0</v>
      </c>
      <c r="CB34" s="30"/>
      <c r="CC34" s="12"/>
      <c r="CD34" s="27">
        <f t="shared" ca="1" si="30"/>
        <v>0</v>
      </c>
      <c r="CE34" s="30"/>
      <c r="CF34" s="12"/>
      <c r="CG34" s="27">
        <f t="shared" ca="1" si="31"/>
        <v>0</v>
      </c>
      <c r="CH34" s="30"/>
      <c r="CI34" s="12"/>
      <c r="CJ34" s="27">
        <f t="shared" ca="1" si="32"/>
        <v>0</v>
      </c>
      <c r="CK34" s="30"/>
      <c r="CL34" s="12"/>
      <c r="CM34" s="27">
        <f t="shared" ca="1" si="33"/>
        <v>0</v>
      </c>
      <c r="CN34" s="30"/>
      <c r="CO34" s="12"/>
      <c r="CP34" s="27">
        <f t="shared" ca="1" si="34"/>
        <v>0</v>
      </c>
      <c r="CQ34" s="30"/>
      <c r="CR34" s="12"/>
      <c r="CS34" s="27">
        <f t="shared" ca="1" si="35"/>
        <v>0</v>
      </c>
      <c r="CT34" s="30"/>
      <c r="CU34" s="12"/>
      <c r="CV34" s="27">
        <f t="shared" ca="1" si="36"/>
        <v>0</v>
      </c>
      <c r="CW34" s="30"/>
      <c r="CX34" s="12"/>
      <c r="CY34" s="27">
        <f t="shared" ca="1" si="37"/>
        <v>0</v>
      </c>
      <c r="CZ34" s="30"/>
      <c r="DA34" s="12"/>
      <c r="DB34" s="27">
        <f t="shared" ca="1" si="38"/>
        <v>0</v>
      </c>
      <c r="DC34" s="30"/>
      <c r="DD34" s="12"/>
      <c r="DE34" s="27">
        <f t="shared" ca="1" si="39"/>
        <v>0</v>
      </c>
      <c r="DF34" s="30"/>
      <c r="DG34" s="12"/>
      <c r="DH34" s="27">
        <f t="shared" ca="1" si="40"/>
        <v>0</v>
      </c>
      <c r="DI34" s="30"/>
      <c r="DJ34" s="12"/>
      <c r="DK34" s="27">
        <f t="shared" ca="1" si="41"/>
        <v>0</v>
      </c>
      <c r="DL34" s="30"/>
      <c r="DM34" s="12"/>
      <c r="DN34" s="27">
        <f t="shared" ca="1" si="42"/>
        <v>0</v>
      </c>
      <c r="DO34" s="30"/>
      <c r="DP34" s="12"/>
      <c r="DQ34" s="27">
        <f t="shared" ca="1" si="43"/>
        <v>0</v>
      </c>
      <c r="DR34" s="30"/>
      <c r="DS34" s="12"/>
      <c r="DT34" s="27">
        <f t="shared" ca="1" si="44"/>
        <v>0</v>
      </c>
      <c r="DU34" s="30"/>
      <c r="DV34" s="12"/>
      <c r="DW34" s="27">
        <f t="shared" ca="1" si="45"/>
        <v>0</v>
      </c>
      <c r="DX34" s="30"/>
      <c r="DY34" s="12"/>
      <c r="DZ34" s="27">
        <f t="shared" ca="1" si="46"/>
        <v>0</v>
      </c>
      <c r="EA34" s="30"/>
      <c r="EB34" s="12"/>
      <c r="EC34" s="27">
        <f t="shared" ca="1" si="47"/>
        <v>0</v>
      </c>
      <c r="ED34" s="30"/>
      <c r="EE34" s="151">
        <f ca="1">SUM(CS34,BC34,BF34,AK34,CD34,CG34,CY34,CV34,P34,DB34,CA34,AZ34,AQ34,AW34,BL34,BO34,BR34,J34,D34,G34,M34,BU34,BX34,BI34,AT34,S34,V34,Y34,AB34,AE34,AH34,AN34,DE34,DH34,DK34,DN34,DW34,DQ34,DT34,DZ34,EC34,CJ34,CM34,CP34)</f>
        <v>0</v>
      </c>
      <c r="EF34" s="287">
        <f t="shared" si="3"/>
        <v>0</v>
      </c>
      <c r="EG34" s="288"/>
      <c r="EH34" s="289"/>
      <c r="EI34" s="31">
        <f ca="1">IF(EE34&gt;0,RANK(EE34,$EE$10:$EE$34),0)</f>
        <v>0</v>
      </c>
    </row>
  </sheetData>
  <sortState ref="B10:EE32">
    <sortCondition descending="1" ref="EE10"/>
  </sortState>
  <mergeCells count="202">
    <mergeCell ref="O5:Q5"/>
    <mergeCell ref="O6:Q6"/>
    <mergeCell ref="O7:Q7"/>
    <mergeCell ref="O8:Q8"/>
    <mergeCell ref="EF23:EH23"/>
    <mergeCell ref="EF24:EH24"/>
    <mergeCell ref="EF21:EH21"/>
    <mergeCell ref="EF15:EH15"/>
    <mergeCell ref="EF16:EH16"/>
    <mergeCell ref="EF17:EH17"/>
    <mergeCell ref="EF18:EH18"/>
    <mergeCell ref="EF19:EH19"/>
    <mergeCell ref="EF20:EH20"/>
    <mergeCell ref="EF22:EH22"/>
    <mergeCell ref="DS6:DU6"/>
    <mergeCell ref="DS7:DU7"/>
    <mergeCell ref="CR6:CT6"/>
    <mergeCell ref="CR7:CT7"/>
    <mergeCell ref="DD5:DF5"/>
    <mergeCell ref="DD6:DF6"/>
    <mergeCell ref="DD7:DF7"/>
    <mergeCell ref="CU7:CW7"/>
    <mergeCell ref="CL5:CN5"/>
    <mergeCell ref="CL7:CN7"/>
    <mergeCell ref="CO5:CQ5"/>
    <mergeCell ref="CO6:CQ6"/>
    <mergeCell ref="CO7:CQ7"/>
    <mergeCell ref="CU5:CW5"/>
    <mergeCell ref="CU6:CW6"/>
    <mergeCell ref="DM5:DO5"/>
    <mergeCell ref="DM6:DO6"/>
    <mergeCell ref="DM7:DO7"/>
    <mergeCell ref="DJ5:DL5"/>
    <mergeCell ref="CL6:CN6"/>
    <mergeCell ref="AJ5:AL5"/>
    <mergeCell ref="AJ6:AL6"/>
    <mergeCell ref="AJ7:AL7"/>
    <mergeCell ref="AJ8:AL8"/>
    <mergeCell ref="AY7:BA7"/>
    <mergeCell ref="BZ5:CB5"/>
    <mergeCell ref="BZ6:CB6"/>
    <mergeCell ref="BZ7:CB7"/>
    <mergeCell ref="CC5:CE5"/>
    <mergeCell ref="CC6:CE6"/>
    <mergeCell ref="BN5:BP5"/>
    <mergeCell ref="BN6:BP6"/>
    <mergeCell ref="BN7:BP7"/>
    <mergeCell ref="BK5:BM5"/>
    <mergeCell ref="BK6:BM6"/>
    <mergeCell ref="BK7:BM7"/>
    <mergeCell ref="AM8:AO8"/>
    <mergeCell ref="BB5:BD5"/>
    <mergeCell ref="BE5:BG5"/>
    <mergeCell ref="BB6:BD6"/>
    <mergeCell ref="BB7:BD7"/>
    <mergeCell ref="BT5:BV5"/>
    <mergeCell ref="EF14:EH14"/>
    <mergeCell ref="EF9:EH9"/>
    <mergeCell ref="EF10:EH10"/>
    <mergeCell ref="EF11:EH11"/>
    <mergeCell ref="EF12:EH12"/>
    <mergeCell ref="EF13:EH13"/>
    <mergeCell ref="AP8:AR8"/>
    <mergeCell ref="BE8:BG8"/>
    <mergeCell ref="BB8:BD8"/>
    <mergeCell ref="BZ8:CB8"/>
    <mergeCell ref="BQ8:BS8"/>
    <mergeCell ref="BN8:BP8"/>
    <mergeCell ref="BK8:BM8"/>
    <mergeCell ref="AV8:AX8"/>
    <mergeCell ref="AY8:BA8"/>
    <mergeCell ref="AS8:AU8"/>
    <mergeCell ref="CU8:CW8"/>
    <mergeCell ref="CI8:CK8"/>
    <mergeCell ref="CL8:CN8"/>
    <mergeCell ref="CF8:CH8"/>
    <mergeCell ref="DD8:DF8"/>
    <mergeCell ref="CR8:CT8"/>
    <mergeCell ref="DM8:DO8"/>
    <mergeCell ref="C7:E7"/>
    <mergeCell ref="F7:H7"/>
    <mergeCell ref="L7:N7"/>
    <mergeCell ref="C8:E8"/>
    <mergeCell ref="F8:H8"/>
    <mergeCell ref="L8:N8"/>
    <mergeCell ref="X8:Z8"/>
    <mergeCell ref="I7:K7"/>
    <mergeCell ref="R7:T7"/>
    <mergeCell ref="R8:T8"/>
    <mergeCell ref="U7:W7"/>
    <mergeCell ref="U8:W8"/>
    <mergeCell ref="X7:Z7"/>
    <mergeCell ref="I8:K8"/>
    <mergeCell ref="C5:E5"/>
    <mergeCell ref="F5:H5"/>
    <mergeCell ref="R5:T5"/>
    <mergeCell ref="C6:E6"/>
    <mergeCell ref="F6:H6"/>
    <mergeCell ref="L6:N6"/>
    <mergeCell ref="I5:K5"/>
    <mergeCell ref="I6:K6"/>
    <mergeCell ref="AA5:AC5"/>
    <mergeCell ref="X5:Z5"/>
    <mergeCell ref="U6:W6"/>
    <mergeCell ref="U5:W5"/>
    <mergeCell ref="X6:Z6"/>
    <mergeCell ref="R6:T6"/>
    <mergeCell ref="AA6:AC6"/>
    <mergeCell ref="L5:N5"/>
    <mergeCell ref="AA7:AC7"/>
    <mergeCell ref="AY6:BA6"/>
    <mergeCell ref="AV6:AX6"/>
    <mergeCell ref="AV7:AX7"/>
    <mergeCell ref="AA8:AC8"/>
    <mergeCell ref="AD5:AF5"/>
    <mergeCell ref="AD6:AF6"/>
    <mergeCell ref="AS5:AU5"/>
    <mergeCell ref="AS6:AU6"/>
    <mergeCell ref="AS7:AU7"/>
    <mergeCell ref="AD7:AF7"/>
    <mergeCell ref="AD8:AF8"/>
    <mergeCell ref="AP5:AR5"/>
    <mergeCell ref="AP6:AR6"/>
    <mergeCell ref="AP7:AR7"/>
    <mergeCell ref="AG5:AI5"/>
    <mergeCell ref="AG6:AI6"/>
    <mergeCell ref="AG7:AI7"/>
    <mergeCell ref="AG8:AI8"/>
    <mergeCell ref="AM5:AO5"/>
    <mergeCell ref="AM6:AO6"/>
    <mergeCell ref="AM7:AO7"/>
    <mergeCell ref="AY5:BA5"/>
    <mergeCell ref="AV5:AX5"/>
    <mergeCell ref="CI7:CK7"/>
    <mergeCell ref="BT6:BV6"/>
    <mergeCell ref="BT7:BV7"/>
    <mergeCell ref="BT8:BV8"/>
    <mergeCell ref="BW5:BY5"/>
    <mergeCell ref="BW6:BY6"/>
    <mergeCell ref="BH6:BJ6"/>
    <mergeCell ref="BH7:BJ7"/>
    <mergeCell ref="BH8:BJ8"/>
    <mergeCell ref="BW8:BY8"/>
    <mergeCell ref="BH5:BJ5"/>
    <mergeCell ref="DV6:DX6"/>
    <mergeCell ref="BE6:BG6"/>
    <mergeCell ref="BE7:BG7"/>
    <mergeCell ref="BW7:BY7"/>
    <mergeCell ref="BQ5:BS5"/>
    <mergeCell ref="BQ6:BS6"/>
    <mergeCell ref="BQ7:BS7"/>
    <mergeCell ref="CO8:CQ8"/>
    <mergeCell ref="CR5:CT5"/>
    <mergeCell ref="DJ6:DL6"/>
    <mergeCell ref="DJ7:DL7"/>
    <mergeCell ref="DJ8:DL8"/>
    <mergeCell ref="DG5:DI5"/>
    <mergeCell ref="DG6:DI6"/>
    <mergeCell ref="CX5:CZ5"/>
    <mergeCell ref="CX6:CZ6"/>
    <mergeCell ref="CX7:CZ7"/>
    <mergeCell ref="CX8:CZ8"/>
    <mergeCell ref="CC7:CE7"/>
    <mergeCell ref="CC8:CE8"/>
    <mergeCell ref="CF5:CH5"/>
    <mergeCell ref="CF6:CH6"/>
    <mergeCell ref="CI5:CK5"/>
    <mergeCell ref="CI6:CK6"/>
    <mergeCell ref="DS5:DU5"/>
    <mergeCell ref="CF7:CH7"/>
    <mergeCell ref="DY5:EA5"/>
    <mergeCell ref="DY6:EA6"/>
    <mergeCell ref="DY7:EA7"/>
    <mergeCell ref="DY8:EA8"/>
    <mergeCell ref="EB5:ED5"/>
    <mergeCell ref="EB6:ED6"/>
    <mergeCell ref="EB7:ED7"/>
    <mergeCell ref="EB8:ED8"/>
    <mergeCell ref="DA5:DC5"/>
    <mergeCell ref="DA6:DC6"/>
    <mergeCell ref="DA7:DC7"/>
    <mergeCell ref="DA8:DC8"/>
    <mergeCell ref="DV7:DX7"/>
    <mergeCell ref="DV8:DX8"/>
    <mergeCell ref="DG7:DI7"/>
    <mergeCell ref="DG8:DI8"/>
    <mergeCell ref="DP5:DR5"/>
    <mergeCell ref="DP6:DR6"/>
    <mergeCell ref="DP7:DR7"/>
    <mergeCell ref="DP8:DR8"/>
    <mergeCell ref="DS8:DU8"/>
    <mergeCell ref="DV5:DX5"/>
    <mergeCell ref="EF27:EH27"/>
    <mergeCell ref="EF28:EH28"/>
    <mergeCell ref="EF29:EH29"/>
    <mergeCell ref="EF30:EH30"/>
    <mergeCell ref="EF31:EH31"/>
    <mergeCell ref="EF32:EH32"/>
    <mergeCell ref="EF33:EH33"/>
    <mergeCell ref="EF34:EH34"/>
    <mergeCell ref="EF25:EH25"/>
    <mergeCell ref="EF26:EH26"/>
  </mergeCells>
  <conditionalFormatting sqref="EI10:EI34">
    <cfRule type="cellIs" dxfId="71" priority="49" stopIfTrue="1" operator="equal">
      <formula>3</formula>
    </cfRule>
    <cfRule type="cellIs" dxfId="70" priority="50" stopIfTrue="1" operator="equal">
      <formula>2</formula>
    </cfRule>
    <cfRule type="cellIs" dxfId="69" priority="51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P37"/>
  <sheetViews>
    <sheetView zoomScale="55" zoomScaleNormal="55" workbookViewId="0">
      <selection activeCell="BZ5" sqref="BZ5:CB8"/>
    </sheetView>
  </sheetViews>
  <sheetFormatPr defaultRowHeight="15" x14ac:dyDescent="0.25"/>
  <cols>
    <col min="1" max="1" width="4.42578125" customWidth="1"/>
    <col min="2" max="2" width="48.85546875" bestFit="1" customWidth="1"/>
    <col min="3" max="76" width="6.7109375" customWidth="1"/>
    <col min="77" max="77" width="9" customWidth="1"/>
    <col min="78" max="79" width="6.7109375" customWidth="1"/>
    <col min="80" max="80" width="10.28515625" customWidth="1"/>
    <col min="81" max="110" width="6.7109375" hidden="1" customWidth="1"/>
    <col min="111" max="119" width="9.140625" hidden="1" customWidth="1"/>
    <col min="121" max="121" width="12.42578125" customWidth="1"/>
    <col min="122" max="122" width="12.140625" customWidth="1"/>
    <col min="123" max="123" width="18.85546875" customWidth="1"/>
  </cols>
  <sheetData>
    <row r="4" spans="1:146" ht="15.75" thickBot="1" x14ac:dyDescent="0.3"/>
    <row r="5" spans="1:146" ht="60.75" customHeight="1" thickBot="1" x14ac:dyDescent="0.3">
      <c r="A5" s="1"/>
      <c r="B5" s="4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11" t="s">
        <v>53</v>
      </c>
      <c r="AE5" s="312"/>
      <c r="AF5" s="300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1" t="s">
        <v>90</v>
      </c>
      <c r="AT5" s="312"/>
      <c r="AU5" s="300"/>
      <c r="AV5" s="311" t="s">
        <v>115</v>
      </c>
      <c r="AW5" s="312"/>
      <c r="AX5" s="313"/>
      <c r="AY5" s="311" t="s">
        <v>122</v>
      </c>
      <c r="AZ5" s="312"/>
      <c r="BA5" s="313"/>
      <c r="BB5" s="311" t="s">
        <v>139</v>
      </c>
      <c r="BC5" s="312"/>
      <c r="BD5" s="313"/>
      <c r="BE5" s="311" t="s">
        <v>153</v>
      </c>
      <c r="BF5" s="312"/>
      <c r="BG5" s="300"/>
      <c r="BH5" s="311" t="s">
        <v>154</v>
      </c>
      <c r="BI5" s="312"/>
      <c r="BJ5" s="300"/>
      <c r="BK5" s="311" t="s">
        <v>155</v>
      </c>
      <c r="BL5" s="312"/>
      <c r="BM5" s="300"/>
      <c r="BN5" s="311" t="s">
        <v>156</v>
      </c>
      <c r="BO5" s="312"/>
      <c r="BP5" s="300"/>
      <c r="BQ5" s="311" t="s">
        <v>158</v>
      </c>
      <c r="BR5" s="312"/>
      <c r="BS5" s="313"/>
      <c r="BT5" s="311" t="s">
        <v>159</v>
      </c>
      <c r="BU5" s="312"/>
      <c r="BV5" s="300"/>
      <c r="BW5" s="309" t="s">
        <v>161</v>
      </c>
      <c r="BX5" s="310"/>
      <c r="BY5" s="297"/>
      <c r="BZ5" s="309" t="s">
        <v>171</v>
      </c>
      <c r="CA5" s="310"/>
      <c r="CB5" s="297"/>
      <c r="CC5" s="311"/>
      <c r="CD5" s="312"/>
      <c r="CE5" s="300"/>
      <c r="CF5" s="311"/>
      <c r="CG5" s="312"/>
      <c r="CH5" s="300"/>
      <c r="CI5" s="311"/>
      <c r="CJ5" s="312"/>
      <c r="CK5" s="313"/>
      <c r="CL5" s="311"/>
      <c r="CM5" s="312"/>
      <c r="CN5" s="313"/>
      <c r="CO5" s="311"/>
      <c r="CP5" s="312"/>
      <c r="CQ5" s="313"/>
      <c r="CR5" s="311"/>
      <c r="CS5" s="312"/>
      <c r="CT5" s="313"/>
      <c r="CU5" s="311"/>
      <c r="CV5" s="312"/>
      <c r="CW5" s="313"/>
      <c r="CX5" s="311"/>
      <c r="CY5" s="312"/>
      <c r="CZ5" s="313"/>
      <c r="DA5" s="311"/>
      <c r="DB5" s="312"/>
      <c r="DC5" s="313"/>
      <c r="DD5" s="311"/>
      <c r="DE5" s="312"/>
      <c r="DF5" s="313"/>
      <c r="DG5" s="311"/>
      <c r="DH5" s="312"/>
      <c r="DI5" s="313"/>
      <c r="DJ5" s="311"/>
      <c r="DK5" s="312"/>
      <c r="DL5" s="313"/>
      <c r="DM5" s="311"/>
      <c r="DN5" s="312"/>
      <c r="DO5" s="313"/>
    </row>
    <row r="6" spans="1:146" ht="15.75" thickBot="1" x14ac:dyDescent="0.3">
      <c r="A6" s="1"/>
      <c r="B6" s="6" t="s">
        <v>1</v>
      </c>
      <c r="C6" s="298">
        <v>186</v>
      </c>
      <c r="D6" s="299"/>
      <c r="E6" s="300"/>
      <c r="F6" s="323"/>
      <c r="G6" s="324"/>
      <c r="H6" s="325"/>
      <c r="I6" s="298">
        <v>192</v>
      </c>
      <c r="J6" s="299"/>
      <c r="K6" s="304"/>
      <c r="L6" s="298">
        <v>319</v>
      </c>
      <c r="M6" s="299"/>
      <c r="N6" s="304"/>
      <c r="O6" s="298">
        <v>544</v>
      </c>
      <c r="P6" s="299"/>
      <c r="Q6" s="304"/>
      <c r="R6" s="298">
        <v>169</v>
      </c>
      <c r="S6" s="299"/>
      <c r="T6" s="300"/>
      <c r="U6" s="323"/>
      <c r="V6" s="324"/>
      <c r="W6" s="325"/>
      <c r="X6" s="298">
        <v>390</v>
      </c>
      <c r="Y6" s="299"/>
      <c r="Z6" s="300"/>
      <c r="AA6" s="298">
        <v>95</v>
      </c>
      <c r="AB6" s="299"/>
      <c r="AC6" s="300"/>
      <c r="AD6" s="298">
        <v>171</v>
      </c>
      <c r="AE6" s="299"/>
      <c r="AF6" s="300"/>
      <c r="AG6" s="298">
        <v>60</v>
      </c>
      <c r="AH6" s="299"/>
      <c r="AI6" s="300"/>
      <c r="AJ6" s="298">
        <v>14</v>
      </c>
      <c r="AK6" s="299"/>
      <c r="AL6" s="300"/>
      <c r="AM6" s="298">
        <v>6</v>
      </c>
      <c r="AN6" s="299"/>
      <c r="AO6" s="300"/>
      <c r="AP6" s="298">
        <v>6</v>
      </c>
      <c r="AQ6" s="299"/>
      <c r="AR6" s="300"/>
      <c r="AS6" s="298">
        <v>4</v>
      </c>
      <c r="AT6" s="299"/>
      <c r="AU6" s="300"/>
      <c r="AV6" s="298">
        <v>115</v>
      </c>
      <c r="AW6" s="299"/>
      <c r="AX6" s="300"/>
      <c r="AY6" s="295">
        <v>212</v>
      </c>
      <c r="AZ6" s="296"/>
      <c r="BA6" s="337"/>
      <c r="BB6" s="298">
        <v>791</v>
      </c>
      <c r="BC6" s="299"/>
      <c r="BD6" s="300"/>
      <c r="BE6" s="295">
        <v>94</v>
      </c>
      <c r="BF6" s="296"/>
      <c r="BG6" s="297"/>
      <c r="BH6" s="295">
        <v>98</v>
      </c>
      <c r="BI6" s="296"/>
      <c r="BJ6" s="297"/>
      <c r="BK6" s="295">
        <v>15</v>
      </c>
      <c r="BL6" s="296"/>
      <c r="BM6" s="297"/>
      <c r="BN6" s="298">
        <v>152</v>
      </c>
      <c r="BO6" s="299"/>
      <c r="BP6" s="300"/>
      <c r="BQ6" s="298">
        <v>227</v>
      </c>
      <c r="BR6" s="299"/>
      <c r="BS6" s="300"/>
      <c r="BT6" s="298">
        <v>287</v>
      </c>
      <c r="BU6" s="299"/>
      <c r="BV6" s="300"/>
      <c r="BW6" s="295">
        <v>224</v>
      </c>
      <c r="BX6" s="296"/>
      <c r="BY6" s="297"/>
      <c r="BZ6" s="295">
        <v>135</v>
      </c>
      <c r="CA6" s="296"/>
      <c r="CB6" s="297"/>
      <c r="CC6" s="295"/>
      <c r="CD6" s="296"/>
      <c r="CE6" s="297"/>
      <c r="CF6" s="295"/>
      <c r="CG6" s="296"/>
      <c r="CH6" s="297"/>
      <c r="CI6" s="295"/>
      <c r="CJ6" s="296"/>
      <c r="CK6" s="297"/>
      <c r="CL6" s="295"/>
      <c r="CM6" s="296"/>
      <c r="CN6" s="297"/>
      <c r="CO6" s="298"/>
      <c r="CP6" s="299"/>
      <c r="CQ6" s="304"/>
      <c r="CR6" s="298"/>
      <c r="CS6" s="299"/>
      <c r="CT6" s="304"/>
      <c r="CU6" s="295"/>
      <c r="CV6" s="296"/>
      <c r="CW6" s="337"/>
      <c r="CX6" s="295"/>
      <c r="CY6" s="296"/>
      <c r="CZ6" s="337"/>
      <c r="DA6" s="295"/>
      <c r="DB6" s="296"/>
      <c r="DC6" s="337"/>
      <c r="DD6" s="295"/>
      <c r="DE6" s="296"/>
      <c r="DF6" s="337"/>
      <c r="DG6" s="295"/>
      <c r="DH6" s="296"/>
      <c r="DI6" s="337"/>
      <c r="DJ6" s="295"/>
      <c r="DK6" s="296"/>
      <c r="DL6" s="337"/>
      <c r="DM6" s="295"/>
      <c r="DN6" s="296"/>
      <c r="DO6" s="337"/>
    </row>
    <row r="7" spans="1:146" ht="15.75" thickBot="1" x14ac:dyDescent="0.3">
      <c r="A7" s="1"/>
      <c r="B7" s="6" t="s">
        <v>5</v>
      </c>
      <c r="C7" s="305">
        <v>6</v>
      </c>
      <c r="D7" s="306"/>
      <c r="E7" s="307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8</v>
      </c>
      <c r="P7" s="306"/>
      <c r="Q7" s="308"/>
      <c r="R7" s="305">
        <v>6</v>
      </c>
      <c r="S7" s="306"/>
      <c r="T7" s="307"/>
      <c r="U7" s="326"/>
      <c r="V7" s="327"/>
      <c r="W7" s="328"/>
      <c r="X7" s="305">
        <v>7</v>
      </c>
      <c r="Y7" s="306"/>
      <c r="Z7" s="307"/>
      <c r="AA7" s="305">
        <v>5</v>
      </c>
      <c r="AB7" s="306"/>
      <c r="AC7" s="307"/>
      <c r="AD7" s="305">
        <v>6</v>
      </c>
      <c r="AE7" s="306"/>
      <c r="AF7" s="307"/>
      <c r="AG7" s="305">
        <v>5</v>
      </c>
      <c r="AH7" s="306"/>
      <c r="AI7" s="307"/>
      <c r="AJ7" s="305">
        <v>2</v>
      </c>
      <c r="AK7" s="306"/>
      <c r="AL7" s="307"/>
      <c r="AM7" s="305">
        <v>1</v>
      </c>
      <c r="AN7" s="306"/>
      <c r="AO7" s="307"/>
      <c r="AP7" s="305">
        <v>1</v>
      </c>
      <c r="AQ7" s="306"/>
      <c r="AR7" s="307"/>
      <c r="AS7" s="305">
        <v>1</v>
      </c>
      <c r="AT7" s="306"/>
      <c r="AU7" s="307"/>
      <c r="AV7" s="305">
        <v>5</v>
      </c>
      <c r="AW7" s="306"/>
      <c r="AX7" s="307"/>
      <c r="AY7" s="301">
        <v>6</v>
      </c>
      <c r="AZ7" s="302"/>
      <c r="BA7" s="335"/>
      <c r="BB7" s="305">
        <v>8</v>
      </c>
      <c r="BC7" s="306"/>
      <c r="BD7" s="307"/>
      <c r="BE7" s="301">
        <v>5</v>
      </c>
      <c r="BF7" s="302"/>
      <c r="BG7" s="303"/>
      <c r="BH7" s="301">
        <v>5</v>
      </c>
      <c r="BI7" s="302"/>
      <c r="BJ7" s="303"/>
      <c r="BK7" s="301">
        <v>3</v>
      </c>
      <c r="BL7" s="302"/>
      <c r="BM7" s="303"/>
      <c r="BN7" s="305">
        <v>6</v>
      </c>
      <c r="BO7" s="306"/>
      <c r="BP7" s="307"/>
      <c r="BQ7" s="305">
        <v>6</v>
      </c>
      <c r="BR7" s="306"/>
      <c r="BS7" s="307"/>
      <c r="BT7" s="305">
        <v>7</v>
      </c>
      <c r="BU7" s="306"/>
      <c r="BV7" s="307"/>
      <c r="BW7" s="301">
        <v>6</v>
      </c>
      <c r="BX7" s="302"/>
      <c r="BY7" s="303"/>
      <c r="BZ7" s="301">
        <v>6</v>
      </c>
      <c r="CA7" s="302"/>
      <c r="CB7" s="303"/>
      <c r="CC7" s="301"/>
      <c r="CD7" s="302"/>
      <c r="CE7" s="303"/>
      <c r="CF7" s="301"/>
      <c r="CG7" s="302"/>
      <c r="CH7" s="303"/>
      <c r="CI7" s="301"/>
      <c r="CJ7" s="302"/>
      <c r="CK7" s="303"/>
      <c r="CL7" s="301"/>
      <c r="CM7" s="302"/>
      <c r="CN7" s="303"/>
      <c r="CO7" s="305"/>
      <c r="CP7" s="306"/>
      <c r="CQ7" s="308"/>
      <c r="CR7" s="305"/>
      <c r="CS7" s="306"/>
      <c r="CT7" s="308"/>
      <c r="CU7" s="301"/>
      <c r="CV7" s="302"/>
      <c r="CW7" s="335"/>
      <c r="CX7" s="301"/>
      <c r="CY7" s="302"/>
      <c r="CZ7" s="335"/>
      <c r="DA7" s="301"/>
      <c r="DB7" s="302"/>
      <c r="DC7" s="335"/>
      <c r="DD7" s="301"/>
      <c r="DE7" s="302"/>
      <c r="DF7" s="335"/>
      <c r="DG7" s="301"/>
      <c r="DH7" s="302"/>
      <c r="DI7" s="335"/>
      <c r="DJ7" s="301"/>
      <c r="DK7" s="302"/>
      <c r="DL7" s="335"/>
      <c r="DM7" s="301"/>
      <c r="DN7" s="302"/>
      <c r="DO7" s="335"/>
    </row>
    <row r="8" spans="1:146" ht="15.75" thickBot="1" x14ac:dyDescent="0.3">
      <c r="A8" s="1"/>
      <c r="B8" s="6" t="s">
        <v>0</v>
      </c>
      <c r="C8" s="298">
        <v>1.8</v>
      </c>
      <c r="D8" s="299"/>
      <c r="E8" s="300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295">
        <v>1.8</v>
      </c>
      <c r="AE8" s="296"/>
      <c r="AF8" s="297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8">
        <v>1</v>
      </c>
      <c r="AT8" s="299"/>
      <c r="AU8" s="300"/>
      <c r="AV8" s="295">
        <v>1.6</v>
      </c>
      <c r="AW8" s="296"/>
      <c r="AX8" s="337"/>
      <c r="AY8" s="295">
        <v>1.6</v>
      </c>
      <c r="AZ8" s="296"/>
      <c r="BA8" s="337"/>
      <c r="BB8" s="298">
        <v>1.8</v>
      </c>
      <c r="BC8" s="299"/>
      <c r="BD8" s="300"/>
      <c r="BE8" s="295">
        <v>1.6</v>
      </c>
      <c r="BF8" s="296"/>
      <c r="BG8" s="297"/>
      <c r="BH8" s="295">
        <v>1.6</v>
      </c>
      <c r="BI8" s="296"/>
      <c r="BJ8" s="297"/>
      <c r="BK8" s="295">
        <v>1</v>
      </c>
      <c r="BL8" s="296"/>
      <c r="BM8" s="297"/>
      <c r="BN8" s="298">
        <v>1.6</v>
      </c>
      <c r="BO8" s="299"/>
      <c r="BP8" s="300"/>
      <c r="BQ8" s="298">
        <v>1.6</v>
      </c>
      <c r="BR8" s="299"/>
      <c r="BS8" s="300"/>
      <c r="BT8" s="298">
        <v>1.6</v>
      </c>
      <c r="BU8" s="299"/>
      <c r="BV8" s="300"/>
      <c r="BW8" s="295">
        <v>1.6</v>
      </c>
      <c r="BX8" s="296"/>
      <c r="BY8" s="297"/>
      <c r="BZ8" s="295">
        <v>1.6</v>
      </c>
      <c r="CA8" s="296"/>
      <c r="CB8" s="297"/>
      <c r="CC8" s="295"/>
      <c r="CD8" s="296"/>
      <c r="CE8" s="297"/>
      <c r="CF8" s="295"/>
      <c r="CG8" s="296"/>
      <c r="CH8" s="297"/>
      <c r="CI8" s="295"/>
      <c r="CJ8" s="296"/>
      <c r="CK8" s="297"/>
      <c r="CL8" s="295"/>
      <c r="CM8" s="296"/>
      <c r="CN8" s="297"/>
      <c r="CO8" s="298"/>
      <c r="CP8" s="299"/>
      <c r="CQ8" s="304"/>
      <c r="CR8" s="298"/>
      <c r="CS8" s="299"/>
      <c r="CT8" s="304"/>
      <c r="CU8" s="295"/>
      <c r="CV8" s="296"/>
      <c r="CW8" s="337"/>
      <c r="CX8" s="295"/>
      <c r="CY8" s="296"/>
      <c r="CZ8" s="337"/>
      <c r="DA8" s="295"/>
      <c r="DB8" s="296"/>
      <c r="DC8" s="337"/>
      <c r="DD8" s="295"/>
      <c r="DE8" s="296"/>
      <c r="DF8" s="337"/>
      <c r="DG8" s="295"/>
      <c r="DH8" s="296"/>
      <c r="DI8" s="337"/>
      <c r="DJ8" s="295"/>
      <c r="DK8" s="296"/>
      <c r="DL8" s="337"/>
      <c r="DM8" s="295"/>
      <c r="DN8" s="296"/>
      <c r="DO8" s="337"/>
    </row>
    <row r="9" spans="1:146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51" t="s">
        <v>3</v>
      </c>
      <c r="AU9" s="6" t="s">
        <v>6</v>
      </c>
      <c r="AV9" s="6" t="s">
        <v>2</v>
      </c>
      <c r="AW9" s="51" t="s">
        <v>3</v>
      </c>
      <c r="AX9" s="6" t="s">
        <v>6</v>
      </c>
      <c r="AY9" s="6" t="s">
        <v>2</v>
      </c>
      <c r="AZ9" s="18" t="s">
        <v>3</v>
      </c>
      <c r="BA9" s="6" t="s">
        <v>6</v>
      </c>
      <c r="BB9" s="6" t="s">
        <v>2</v>
      </c>
      <c r="BC9" s="51" t="s">
        <v>3</v>
      </c>
      <c r="BD9" s="6" t="s">
        <v>6</v>
      </c>
      <c r="BE9" s="6" t="s">
        <v>2</v>
      </c>
      <c r="BF9" s="50" t="s">
        <v>3</v>
      </c>
      <c r="BG9" s="6" t="s">
        <v>6</v>
      </c>
      <c r="BH9" s="6" t="s">
        <v>2</v>
      </c>
      <c r="BI9" s="50" t="s">
        <v>3</v>
      </c>
      <c r="BJ9" s="6" t="s">
        <v>6</v>
      </c>
      <c r="BK9" s="6" t="s">
        <v>2</v>
      </c>
      <c r="BL9" s="51" t="s">
        <v>3</v>
      </c>
      <c r="BM9" s="6" t="s">
        <v>6</v>
      </c>
      <c r="BN9" s="6" t="s">
        <v>2</v>
      </c>
      <c r="BO9" s="50" t="s">
        <v>3</v>
      </c>
      <c r="BP9" s="6" t="s">
        <v>6</v>
      </c>
      <c r="BQ9" s="6" t="s">
        <v>2</v>
      </c>
      <c r="BR9" s="51" t="s">
        <v>3</v>
      </c>
      <c r="BS9" s="6" t="s">
        <v>6</v>
      </c>
      <c r="BT9" s="6" t="s">
        <v>2</v>
      </c>
      <c r="BU9" s="51" t="s">
        <v>3</v>
      </c>
      <c r="BV9" s="6" t="s">
        <v>6</v>
      </c>
      <c r="BW9" s="6" t="s">
        <v>2</v>
      </c>
      <c r="BX9" s="51" t="s">
        <v>3</v>
      </c>
      <c r="BY9" s="6" t="s">
        <v>6</v>
      </c>
      <c r="BZ9" s="6" t="s">
        <v>2</v>
      </c>
      <c r="CA9" s="50" t="s">
        <v>3</v>
      </c>
      <c r="CB9" s="6" t="s">
        <v>6</v>
      </c>
      <c r="CC9" s="6" t="s">
        <v>2</v>
      </c>
      <c r="CD9" s="50" t="s">
        <v>3</v>
      </c>
      <c r="CE9" s="6" t="s">
        <v>6</v>
      </c>
      <c r="CF9" s="6" t="s">
        <v>2</v>
      </c>
      <c r="CG9" s="51" t="s">
        <v>3</v>
      </c>
      <c r="CH9" s="6" t="s">
        <v>6</v>
      </c>
      <c r="CI9" s="6" t="s">
        <v>2</v>
      </c>
      <c r="CJ9" s="50" t="s">
        <v>3</v>
      </c>
      <c r="CK9" s="6" t="s">
        <v>6</v>
      </c>
      <c r="CL9" s="6" t="s">
        <v>2</v>
      </c>
      <c r="CM9" s="50" t="s">
        <v>3</v>
      </c>
      <c r="CN9" s="6" t="s">
        <v>6</v>
      </c>
      <c r="CO9" s="39" t="s">
        <v>2</v>
      </c>
      <c r="CP9" s="59" t="s">
        <v>3</v>
      </c>
      <c r="CQ9" s="39" t="s">
        <v>6</v>
      </c>
      <c r="CR9" s="39" t="s">
        <v>2</v>
      </c>
      <c r="CS9" s="59" t="s">
        <v>3</v>
      </c>
      <c r="CT9" s="39" t="s">
        <v>6</v>
      </c>
      <c r="CU9" s="6" t="s">
        <v>2</v>
      </c>
      <c r="CV9" s="50" t="s">
        <v>3</v>
      </c>
      <c r="CW9" s="6" t="s">
        <v>6</v>
      </c>
      <c r="CX9" s="6" t="s">
        <v>2</v>
      </c>
      <c r="CY9" s="51" t="s">
        <v>3</v>
      </c>
      <c r="CZ9" s="6" t="s">
        <v>6</v>
      </c>
      <c r="DA9" s="6" t="s">
        <v>2</v>
      </c>
      <c r="DB9" s="51" t="s">
        <v>3</v>
      </c>
      <c r="DC9" s="6" t="s">
        <v>6</v>
      </c>
      <c r="DD9" s="6" t="s">
        <v>2</v>
      </c>
      <c r="DE9" s="50" t="s">
        <v>3</v>
      </c>
      <c r="DF9" s="6" t="s">
        <v>6</v>
      </c>
      <c r="DG9" s="6" t="s">
        <v>2</v>
      </c>
      <c r="DH9" s="52" t="s">
        <v>3</v>
      </c>
      <c r="DI9" s="6" t="s">
        <v>6</v>
      </c>
      <c r="DJ9" s="6" t="s">
        <v>2</v>
      </c>
      <c r="DK9" s="62" t="s">
        <v>3</v>
      </c>
      <c r="DL9" s="6" t="s">
        <v>6</v>
      </c>
      <c r="DM9" s="6" t="s">
        <v>2</v>
      </c>
      <c r="DN9" s="62" t="s">
        <v>3</v>
      </c>
      <c r="DO9" s="6" t="s">
        <v>6</v>
      </c>
      <c r="DP9" s="64" t="s">
        <v>7</v>
      </c>
      <c r="DQ9" s="291" t="s">
        <v>8</v>
      </c>
      <c r="DR9" s="291"/>
      <c r="DS9" s="291"/>
      <c r="DT9" s="13" t="s">
        <v>9</v>
      </c>
    </row>
    <row r="10" spans="1:146" s="32" customFormat="1" ht="15.75" thickBot="1" x14ac:dyDescent="0.3">
      <c r="A10" s="28">
        <f t="shared" ref="A10:A37" si="0">A9+1</f>
        <v>1</v>
      </c>
      <c r="B10" s="29" t="s">
        <v>30</v>
      </c>
      <c r="C10" s="12">
        <v>1</v>
      </c>
      <c r="D10" s="140">
        <f ca="1">IF(C10&gt;0,(INDIRECT(ADDRESS(C10,$C$7,,,"ТаблицаСоответствия"))+E10)*$C$8,0)</f>
        <v>306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>
        <v>1</v>
      </c>
      <c r="J10" s="140">
        <f ca="1">IF(I10&gt;0,(INDIRECT(ADDRESS(I10,$I$7,,,"ТаблицаСоответствия"))+K10)*$I$8,0)</f>
        <v>306</v>
      </c>
      <c r="K10" s="30"/>
      <c r="L10" s="12">
        <v>2</v>
      </c>
      <c r="M10" s="140">
        <f ca="1">IF(L10&gt;0,(INDIRECT(ADDRESS(L10,$L$7,,,"ТаблицаСоответствия"))+N10)*$L$8,0)</f>
        <v>432</v>
      </c>
      <c r="N10" s="30"/>
      <c r="O10" s="12">
        <v>18</v>
      </c>
      <c r="P10" s="140">
        <f ca="1">IF(O10&gt;0,(INDIRECT(ADDRESS(O10,$O$7,,,"ТаблицаСоответствия"))+Q10)*$O$8,0)</f>
        <v>183.6</v>
      </c>
      <c r="Q10" s="30"/>
      <c r="R10" s="12">
        <v>1</v>
      </c>
      <c r="S10" s="140">
        <f ca="1">IF(R10&gt;0,(INDIRECT(ADDRESS(R10,$R$7,,,"ТаблицаСоответствия"))+T10)*$R$8,0)</f>
        <v>306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>
        <v>2</v>
      </c>
      <c r="Y10" s="140">
        <f ca="1">IF(X10&gt;0,(INDIRECT(ADDRESS(X10,$X$7,,,"ТаблицаСоответствия"))+Z10)*$X$8,0)</f>
        <v>432</v>
      </c>
      <c r="Z10" s="30"/>
      <c r="AA10" s="12">
        <v>1</v>
      </c>
      <c r="AB10" s="140">
        <f ca="1">IF(AA10&gt;0,(INDIRECT(ADDRESS(AA10,$AA$7,,,"ТаблицаСоответствия"))+AC10)*$AA$8,0)</f>
        <v>198</v>
      </c>
      <c r="AC10" s="30"/>
      <c r="AD10" s="12">
        <v>2</v>
      </c>
      <c r="AE10" s="140">
        <f ca="1">IF(AD10&gt;0,(INDIRECT(ADDRESS(AD10,$AD$7,,,"ТаблицаСоответствия"))+AF10)*$AD$8,0)</f>
        <v>288</v>
      </c>
      <c r="AF10" s="30"/>
      <c r="AG10" s="12">
        <v>1</v>
      </c>
      <c r="AH10" s="140">
        <f ca="1">IF(AG10&gt;0,(INDIRECT(ADDRESS(AG10,$AG$7,,,"ТаблицаСоответствия"))+AI10)*$AG$8,0)</f>
        <v>176</v>
      </c>
      <c r="AI10" s="30"/>
      <c r="AJ10" s="12">
        <v>1</v>
      </c>
      <c r="AK10" s="140">
        <f ca="1">IF(AJ10&gt;0,(INDIRECT(ADDRESS(AJ10,$AJ$7,,,"ТаблицаСоответствия"))+AL10)*$AJ$8,0)</f>
        <v>47.599999999999994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140">
        <f ca="1">IF(AP10&gt;0,(INDIRECT(ADDRESS(AP10,$AP$7,,,"ТаблицаСоответствия"))+AR10)*$AP$8,0)</f>
        <v>0</v>
      </c>
      <c r="AR10" s="30"/>
      <c r="AS10" s="11"/>
      <c r="AT10" s="162">
        <f ca="1">IF(AS10&gt;0,(INDIRECT(ADDRESS(AS10,$AS$7,,,"ТаблицаСоответствия"))+AU10)*$AS$8,0)</f>
        <v>0</v>
      </c>
      <c r="AU10" s="8"/>
      <c r="AV10" s="11"/>
      <c r="AW10" s="7">
        <f ca="1">IF(AV10&gt;0,ROUND((INDIRECT(ADDRESS(AV10,$AV$7,,,"ТаблицаСоответствия"))+AX10)*$AV$8,0),)</f>
        <v>0</v>
      </c>
      <c r="AX10" s="8"/>
      <c r="AY10" s="11"/>
      <c r="AZ10" s="7">
        <f ca="1">IF(AY10&gt;0,ROUND((INDIRECT(ADDRESS(AY10,$AY$7,,,"ТаблицаСоответствия"))+BA10)*$AY$8,0),)</f>
        <v>0</v>
      </c>
      <c r="BA10" s="8"/>
      <c r="BB10" s="11">
        <v>30</v>
      </c>
      <c r="BC10" s="27">
        <f ca="1">IF(BB10&gt;0,ROUND((INDIRECT(ADDRESS(BB10,$BB$7,,,"ТаблицаСоответствия"))+BD10)*$BB$8,0),)</f>
        <v>140</v>
      </c>
      <c r="BD10" s="8"/>
      <c r="BE10" s="11"/>
      <c r="BF10" s="27">
        <f ca="1">IF(BE10&gt;0,ROUND((INDIRECT(ADDRESS(BE10,$BE$7,,,"ТаблицаСоответствия"))+BG10)*$BE$8,0),)</f>
        <v>0</v>
      </c>
      <c r="BG10" s="8"/>
      <c r="BH10" s="11"/>
      <c r="BI10" s="27">
        <f ca="1">IF(BH10&gt;0,ROUND((INDIRECT(ADDRESS(BH10,$BH$7,,,"ТаблицаСоответствия"))+BJ10)*$BH$8,0),)</f>
        <v>0</v>
      </c>
      <c r="BJ10" s="8"/>
      <c r="BK10" s="11"/>
      <c r="BL10" s="27">
        <f ca="1">IF(BK10&gt;0,ROUND((INDIRECT(ADDRESS(BK10,$BK$7,,,"ТаблицаСоответствия"))+BM10)*$BK$8,0),)</f>
        <v>0</v>
      </c>
      <c r="BM10" s="8"/>
      <c r="BN10" s="11"/>
      <c r="BO10" s="27">
        <f ca="1">IF(BN10&gt;0,ROUND((INDIRECT(ADDRESS(BN10,$BN$7,,,"ТаблицаСоответствия"))+BP10)*$BN$8,0),)</f>
        <v>0</v>
      </c>
      <c r="BP10" s="8"/>
      <c r="BQ10" s="11"/>
      <c r="BR10" s="27">
        <f ca="1">IF(BQ10&gt;0,ROUND((INDIRECT(ADDRESS(BQ10,$BQ$7,,,"ТаблицаСоответствия"))+BS10)*$BQ$8,0),)</f>
        <v>0</v>
      </c>
      <c r="BS10" s="8"/>
      <c r="BT10" s="11">
        <v>1</v>
      </c>
      <c r="BU10" s="27">
        <f ca="1">IF(BT10&gt;0,ROUND((INDIRECT(ADDRESS(BT10,$BT$7,,,"ТаблицаСоответствия"))+BV10)*$BT$8,0),)</f>
        <v>400</v>
      </c>
      <c r="BV10" s="8"/>
      <c r="BW10" s="11"/>
      <c r="BX10" s="27">
        <f ca="1">IF(BW10&gt;0,ROUND((INDIRECT(ADDRESS(BW10,$BW$7,,,"ТаблицаСоответствия"))+BY10)*$BW$8,0),)</f>
        <v>0</v>
      </c>
      <c r="BY10" s="8"/>
      <c r="BZ10" s="11"/>
      <c r="CA10" s="27">
        <f ca="1">IF(BZ10&gt;0,ROUND((INDIRECT(ADDRESS(BZ10,$BZ$7,,,"ТаблицаСоответствия"))+CB10)*$BZ$8,0),)</f>
        <v>0</v>
      </c>
      <c r="CB10" s="8"/>
      <c r="CC10" s="11"/>
      <c r="CD10" s="27">
        <f ca="1">IF(CC10&gt;0,ROUND((INDIRECT(ADDRESS(CC10,$CC$7,,,"ТаблицаСоответствия"))+CE10)*$CC$8,0),)</f>
        <v>0</v>
      </c>
      <c r="CE10" s="8"/>
      <c r="CF10" s="11"/>
      <c r="CG10" s="27">
        <f ca="1">IF(CF10&gt;0,ROUND((INDIRECT(ADDRESS(CF10,$CF$7,,,"ТаблицаСоответствия"))+CH10)*$CF$8,0),)</f>
        <v>0</v>
      </c>
      <c r="CH10" s="8"/>
      <c r="CI10" s="11"/>
      <c r="CJ10" s="27">
        <f ca="1">IF(CI10&gt;0,ROUND((INDIRECT(ADDRESS(CI10,$CI$7,,,"ТаблицаСоответствия"))+CK10)*$CI$8,0),)</f>
        <v>0</v>
      </c>
      <c r="CK10" s="8"/>
      <c r="CL10" s="11"/>
      <c r="CM10" s="27">
        <f ca="1">IF(CL10&gt;0,ROUND((INDIRECT(ADDRESS(CL10,$CL$7,,,"ТаблицаСоответствия"))+CN10)*$CL$8,0),)</f>
        <v>0</v>
      </c>
      <c r="CN10" s="8"/>
      <c r="CO10" s="11"/>
      <c r="CP10" s="27">
        <f ca="1">IF(CO10&gt;0,ROUND((INDIRECT(ADDRESS(CO10,$CO$7,,,"ТаблицаСоответствия"))+CQ10)*$CO$8,0),)</f>
        <v>0</v>
      </c>
      <c r="CQ10" s="33"/>
      <c r="CR10" s="11"/>
      <c r="CS10" s="27">
        <f ca="1">IF(CR10&gt;0,ROUND((INDIRECT(ADDRESS(CR10,$CR$7,,,"ТаблицаСоответствия"))+CT10)*$CR$8,0),)</f>
        <v>0</v>
      </c>
      <c r="CT10" s="33"/>
      <c r="CU10" s="11"/>
      <c r="CV10" s="26">
        <f ca="1">IF(CU10&gt;0,ROUND((INDIRECT(ADDRESS(CU10,$CU$7,,,"ТаблицаСоответствия"))+CW10)*$CU$8,0),)</f>
        <v>0</v>
      </c>
      <c r="CW10" s="8"/>
      <c r="CX10" s="11"/>
      <c r="CY10" s="27">
        <f ca="1">IF(CX10&gt;0,ROUND((INDIRECT(ADDRESS(CX10,$CX$7,,,"ТаблицаСоответствия"))+CZ10)*$CX$8,0),)</f>
        <v>0</v>
      </c>
      <c r="CZ10" s="8"/>
      <c r="DA10" s="11"/>
      <c r="DB10" s="27">
        <f ca="1">IF(DA10&gt;0,ROUND((INDIRECT(ADDRESS(DA10,$DA$7,,,"ТаблицаСоответствия"))+DC10)*$DA$8,0),)</f>
        <v>0</v>
      </c>
      <c r="DC10" s="8"/>
      <c r="DD10" s="11"/>
      <c r="DE10" s="27">
        <f ca="1">IF(DD10&gt;0,ROUND((INDIRECT(ADDRESS(DD10,$DD$7,,,"ТаблицаСоответствия"))+DF10)*$DD$8,0),)</f>
        <v>0</v>
      </c>
      <c r="DF10" s="8"/>
      <c r="DG10" s="11"/>
      <c r="DH10" s="27">
        <f ca="1">IF(DG10&gt;0,ROUND((INDIRECT(ADDRESS(DG10,$DG$7,,,"ТаблицаСоответствия"))+DI10)*$DG$8,0),)</f>
        <v>0</v>
      </c>
      <c r="DI10" s="8"/>
      <c r="DJ10" s="11"/>
      <c r="DK10" s="27">
        <f ca="1">IF(DJ10&gt;0,ROUND((INDIRECT(ADDRESS(DJ10,$DJ$7,,,"ТаблицаСоответствия"))+DL10)*$DJ$8,0),)</f>
        <v>0</v>
      </c>
      <c r="DL10" s="8"/>
      <c r="DM10" s="11"/>
      <c r="DN10" s="27">
        <f ca="1">IF(DM10&gt;0,ROUND((INDIRECT(ADDRESS(DM10,$DM$7,,,"ТаблицаСоответствия"))+DO10)*$DM$8,0),)</f>
        <v>0</v>
      </c>
      <c r="DO10" s="8"/>
      <c r="DP10" s="127">
        <f ca="1">SUM(CV10,DE10,Y10,AQ10,BO10,CJ10,P10,CM10,D10,G10,J10,M10,S10,V10,AB10,AN10,AW10,AZ10,AH10,AK10,CP10,CS10,BI10,CA10,CD10,BL10,AE10,CY10,BC10,CG10,BX10,DH10,BU10,BR10,AT10,DB10,BF10,DK10,DN10)</f>
        <v>3215.2</v>
      </c>
      <c r="DQ10" s="361" t="str">
        <f>B10</f>
        <v>Осетров Матвей - Гракович Вика</v>
      </c>
      <c r="DR10" s="362"/>
      <c r="DS10" s="363"/>
      <c r="DT10" s="31">
        <f ca="1">IF(DP10&gt;0,RANK(DP10,$DP$10:$DP$37),0)</f>
        <v>1</v>
      </c>
    </row>
    <row r="11" spans="1:146" s="32" customFormat="1" ht="15.75" thickBot="1" x14ac:dyDescent="0.3">
      <c r="A11" s="28">
        <f t="shared" si="0"/>
        <v>2</v>
      </c>
      <c r="B11" s="3" t="s">
        <v>80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/>
      <c r="AE11" s="140">
        <f ca="1">IF(AD11&gt;0,(INDIRECT(ADDRESS(AD11,$AD$7,,,"ТаблицаСоответствия"))+AF11)*$AD$8,0)</f>
        <v>0</v>
      </c>
      <c r="AF11" s="30"/>
      <c r="AG11" s="12">
        <v>28</v>
      </c>
      <c r="AH11" s="140">
        <f ca="1">IF(AG11&gt;0,(INDIRECT(ADDRESS(AG11,$AG$7,,,"ТаблицаСоответствия"))+AI11)*$AG$8,0)</f>
        <v>54.400000000000006</v>
      </c>
      <c r="AI11" s="30"/>
      <c r="AJ11" s="12">
        <v>7</v>
      </c>
      <c r="AK11" s="140">
        <f ca="1">IF(AJ11&gt;0,(INDIRECT(ADDRESS(AJ11,$AJ$7,,,"ТаблицаСоответствия"))+AL11)*$AJ$8,0)</f>
        <v>16.799999999999997</v>
      </c>
      <c r="AL11" s="30"/>
      <c r="AM11" s="12">
        <v>1</v>
      </c>
      <c r="AN11" s="140">
        <f ca="1">IF(AM11&gt;0,(INDIRECT(ADDRESS(AM11,$AM$7,,,"ТаблицаСоответствия"))+AO11)*$AM$8,0)</f>
        <v>16.799999999999997</v>
      </c>
      <c r="AO11" s="30"/>
      <c r="AP11" s="12">
        <v>1</v>
      </c>
      <c r="AQ11" s="140">
        <f ca="1">IF(AP11&gt;0,(INDIRECT(ADDRESS(AP11,$AP$7,,,"ТаблицаСоответствия"))+AR11)*$AP$8,0)</f>
        <v>14.399999999999999</v>
      </c>
      <c r="AR11" s="30"/>
      <c r="AS11" s="12">
        <v>1</v>
      </c>
      <c r="AT11" s="162">
        <f ca="1">IF(AS11&gt;0,(INDIRECT(ADDRESS(AS11,$AS$7,,,"ТаблицаСоответствия"))+AU11)*$AS$8,0)</f>
        <v>12</v>
      </c>
      <c r="AU11" s="9"/>
      <c r="AV11" s="12">
        <v>38</v>
      </c>
      <c r="AW11" s="7">
        <f ca="1">IF(AV11&gt;0,ROUND((INDIRECT(ADDRESS(AV11,$AV$7,,,"ТаблицаСоответствия"))+AX11)*$AV$8,0),)</f>
        <v>35</v>
      </c>
      <c r="AX11" s="9"/>
      <c r="AY11" s="12">
        <v>133</v>
      </c>
      <c r="AZ11" s="7">
        <f ca="1">IF(AY11&gt;0,ROUND((INDIRECT(ADDRESS(AY11,$AY$7,,,"ТаблицаСоответствия"))+BA11)*$AY$8,0),)</f>
        <v>16</v>
      </c>
      <c r="BA11" s="9"/>
      <c r="BB11" s="12"/>
      <c r="BC11" s="27">
        <f ca="1">IF(BB11&gt;0,ROUND((INDIRECT(ADDRESS(BB11,$BB$7,,,"ТаблицаСоответствия"))+BD11)*$BB$8,0),)</f>
        <v>0</v>
      </c>
      <c r="BD11" s="9"/>
      <c r="BE11" s="12"/>
      <c r="BF11" s="27">
        <f ca="1">IF(BE11&gt;0,ROUND((INDIRECT(ADDRESS(BE11,$BE$7,,,"ТаблицаСоответствия"))+BG11)*$BE$8,0),)</f>
        <v>0</v>
      </c>
      <c r="BG11" s="9"/>
      <c r="BH11" s="12"/>
      <c r="BI11" s="27">
        <f ca="1">IF(BH11&gt;0,ROUND((INDIRECT(ADDRESS(BH11,$BH$7,,,"ТаблицаСоответствия"))+BJ11)*$BH$8,0),)</f>
        <v>0</v>
      </c>
      <c r="BJ11" s="9"/>
      <c r="BK11" s="12"/>
      <c r="BL11" s="27">
        <f ca="1">IF(BK11&gt;0,ROUND((INDIRECT(ADDRESS(BK11,$BK$7,,,"ТаблицаСоответствия"))+BM11)*$BK$8,0),)</f>
        <v>0</v>
      </c>
      <c r="BM11" s="9"/>
      <c r="BN11" s="12"/>
      <c r="BO11" s="27">
        <f ca="1">IF(BN11&gt;0,ROUND((INDIRECT(ADDRESS(BN11,$BN$7,,,"ТаблицаСоответствия"))+BP11)*$BN$8,0),)</f>
        <v>0</v>
      </c>
      <c r="BP11" s="9"/>
      <c r="BQ11" s="12"/>
      <c r="BR11" s="27">
        <f ca="1">IF(BQ11&gt;0,ROUND((INDIRECT(ADDRESS(BQ11,$BQ$7,,,"ТаблицаСоответствия"))+BS11)*$BQ$8,0),)</f>
        <v>0</v>
      </c>
      <c r="BS11" s="9"/>
      <c r="BT11" s="12"/>
      <c r="BU11" s="27">
        <f ca="1">IF(BT11&gt;0,ROUND((INDIRECT(ADDRESS(BT11,$BT$7,,,"ТаблицаСоответствия"))+BV11)*$BT$8,0),)</f>
        <v>0</v>
      </c>
      <c r="BV11" s="9"/>
      <c r="BW11" s="12">
        <v>133</v>
      </c>
      <c r="BX11" s="27">
        <f ca="1">IF(BW11&gt;0,ROUND((INDIRECT(ADDRESS(BW11,$BW$7,,,"ТаблицаСоответствия"))+BY11)*$BW$8,0),)</f>
        <v>16</v>
      </c>
      <c r="BY11" s="9"/>
      <c r="BZ11" s="12">
        <v>83</v>
      </c>
      <c r="CA11" s="27">
        <f ca="1">IF(BZ11&gt;0,ROUND((INDIRECT(ADDRESS(BZ11,$BZ$7,,,"ТаблицаСоответствия"))+CB11)*$BZ$8,0),)</f>
        <v>29</v>
      </c>
      <c r="CB11" s="9"/>
      <c r="CC11" s="12"/>
      <c r="CD11" s="27">
        <f ca="1">IF(CC11&gt;0,ROUND((INDIRECT(ADDRESS(CC11,$CC$7,,,"ТаблицаСоответствия"))+CE11)*$CC$8,0),)</f>
        <v>0</v>
      </c>
      <c r="CE11" s="9"/>
      <c r="CF11" s="12"/>
      <c r="CG11" s="27">
        <f ca="1">IF(CF11&gt;0,ROUND((INDIRECT(ADDRESS(CF11,$CF$7,,,"ТаблицаСоответствия"))+CH11)*$CF$8,0),)</f>
        <v>0</v>
      </c>
      <c r="CH11" s="9"/>
      <c r="CI11" s="12"/>
      <c r="CJ11" s="27">
        <f ca="1">IF(CI11&gt;0,ROUND((INDIRECT(ADDRESS(CI11,$CI$7,,,"ТаблицаСоответствия"))+CK11)*$CI$8,0),)</f>
        <v>0</v>
      </c>
      <c r="CK11" s="9"/>
      <c r="CL11" s="12"/>
      <c r="CM11" s="27">
        <f ca="1">IF(CL11&gt;0,ROUND((INDIRECT(ADDRESS(CL11,$CL$7,,,"ТаблицаСоответствия"))+CN11)*$CL$8,0),)</f>
        <v>0</v>
      </c>
      <c r="CN11" s="9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6">
        <f ca="1">IF(CU11&gt;0,ROUND((INDIRECT(ADDRESS(CU11,$CU$7,,,"ТаблицаСоответствия"))+CW11)*$CU$8,0),)</f>
        <v>0</v>
      </c>
      <c r="CW11" s="9"/>
      <c r="CX11" s="12"/>
      <c r="CY11" s="27">
        <f ca="1">IF(CX11&gt;0,ROUND((INDIRECT(ADDRESS(CX11,$CX$7,,,"ТаблицаСоответствия"))+CZ11)*$CX$8,0),)</f>
        <v>0</v>
      </c>
      <c r="CZ11" s="9"/>
      <c r="DA11" s="12"/>
      <c r="DB11" s="27">
        <f ca="1">IF(DA11&gt;0,ROUND((INDIRECT(ADDRESS(DA11,$DA$7,,,"ТаблицаСоответствия"))+DC11)*$DA$8,0),)</f>
        <v>0</v>
      </c>
      <c r="DC11" s="9"/>
      <c r="DD11" s="12"/>
      <c r="DE11" s="27">
        <f ca="1">IF(DD11&gt;0,ROUND((INDIRECT(ADDRESS(DD11,$DD$7,,,"ТаблицаСоответствия"))+DF11)*$DD$8,0),)</f>
        <v>0</v>
      </c>
      <c r="DF11" s="9"/>
      <c r="DG11" s="12"/>
      <c r="DH11" s="27">
        <f ca="1">IF(DG11&gt;0,ROUND((INDIRECT(ADDRESS(DG11,$DG$7,,,"ТаблицаСоответствия"))+DI11)*$DG$8,0),)</f>
        <v>0</v>
      </c>
      <c r="DI11" s="9"/>
      <c r="DJ11" s="12"/>
      <c r="DK11" s="27">
        <f ca="1">IF(DJ11&gt;0,ROUND((INDIRECT(ADDRESS(DJ11,$DJ$7,,,"ТаблицаСоответствия"))+DL11)*$DJ$8,0),)</f>
        <v>0</v>
      </c>
      <c r="DL11" s="9"/>
      <c r="DM11" s="12"/>
      <c r="DN11" s="27">
        <f ca="1">IF(DM11&gt;0,ROUND((INDIRECT(ADDRESS(DM11,$DM$7,,,"ТаблицаСоответствия"))+DO11)*$DM$8,0),)</f>
        <v>0</v>
      </c>
      <c r="DO11" s="9"/>
      <c r="DP11" s="127">
        <f ca="1">SUM(CV11,DE11,Y11,AQ11,BO11,CJ11,CM11,D11,G11,J11,M11,S11,V11,AB11,AN11,AW11,AZ11,AH11,AK11,CP11,CS11,BI11,CA11,CD11,BL11,AE11,CY11,BC11,CG11,BX11,DH11,BU11,BR11,AT11,DB11,BF11,DK11,DN11)</f>
        <v>210.39999999999998</v>
      </c>
      <c r="DQ11" s="364" t="str">
        <f t="shared" ref="DQ11:DQ24" si="1">B11</f>
        <v>Ефремов Игорь - Рудольф Алина</v>
      </c>
      <c r="DR11" s="365"/>
      <c r="DS11" s="366"/>
      <c r="DT11" s="31">
        <f t="shared" ref="DT11:DT37" ca="1" si="2">IF(DP11&gt;0,RANK(DP11,$DP$10:$DP$37),0)</f>
        <v>2</v>
      </c>
    </row>
    <row r="12" spans="1:146" s="32" customFormat="1" ht="15.75" thickBot="1" x14ac:dyDescent="0.3">
      <c r="A12" s="28">
        <f t="shared" si="0"/>
        <v>3</v>
      </c>
      <c r="B12" s="201" t="s">
        <v>128</v>
      </c>
      <c r="C12" s="12"/>
      <c r="D12" s="140">
        <f ca="1">IF(C12&gt;0,(INDIRECT(ADDRESS(C12,$C$7,,,"ТаблицаСоответствия"))+E12)*$C$8,0)</f>
        <v>0</v>
      </c>
      <c r="E12" s="30"/>
      <c r="F12" s="12"/>
      <c r="G12" s="140">
        <f ca="1">IF(F12&gt;0,(INDIRECT(ADDRESS(F12,$F$7,,,"ТаблицаСоответствия"))+H12)*$F$8,0)</f>
        <v>0</v>
      </c>
      <c r="H12" s="30"/>
      <c r="I12" s="12"/>
      <c r="J12" s="140">
        <f ca="1">IF(I12&gt;0,(INDIRECT(ADDRESS(I12,$I$7,,,"ТаблицаСоответствия"))+K12)*$I$8,0)</f>
        <v>0</v>
      </c>
      <c r="K12" s="30"/>
      <c r="L12" s="12"/>
      <c r="M12" s="140">
        <f ca="1">IF(L12&gt;0,(INDIRECT(ADDRESS(L12,$L$7,,,"ТаблицаСоответствия"))+N12)*$L$8,0)</f>
        <v>0</v>
      </c>
      <c r="N12" s="30"/>
      <c r="O12" s="12"/>
      <c r="P12" s="140">
        <f ca="1">IF(O12&gt;0,(INDIRECT(ADDRESS(O12,$O$7,,,"ТаблицаСоответствия"))+Q12)*$O$8,0)</f>
        <v>0</v>
      </c>
      <c r="Q12" s="30"/>
      <c r="R12" s="12">
        <v>62</v>
      </c>
      <c r="S12" s="140">
        <f ca="1">IF(R12&gt;0,(INDIRECT(ADDRESS(R12,$R$7,,,"ТаблицаСоответствия"))+T12)*$R$8,0)</f>
        <v>54</v>
      </c>
      <c r="T12" s="30"/>
      <c r="U12" s="12"/>
      <c r="V12" s="140">
        <f ca="1">IF(U12&gt;0,(INDIRECT(ADDRESS(U12,$U$7,,,"ТаблицаСоответствия"))+W12)*$U$8,0)</f>
        <v>0</v>
      </c>
      <c r="W12" s="30"/>
      <c r="X12" s="12">
        <v>108</v>
      </c>
      <c r="Y12" s="140">
        <f ca="1">IF(X12&gt;0,(INDIRECT(ADDRESS(X12,$X$7,,,"ТаблицаСоответствия"))+Z12)*$X$8,0)</f>
        <v>61.2</v>
      </c>
      <c r="Z12" s="30"/>
      <c r="AA12" s="12">
        <v>42</v>
      </c>
      <c r="AB12" s="140">
        <f ca="1">IF(AA12&gt;0,(INDIRECT(ADDRESS(AA12,$AA$7,,,"ТаблицаСоответствия"))+AC12)*$AA$8,0)</f>
        <v>32.4</v>
      </c>
      <c r="AC12" s="30"/>
      <c r="AD12" s="12"/>
      <c r="AE12" s="140">
        <f ca="1">IF(AD12&gt;0,(INDIRECT(ADDRESS(AD12,$AD$7,,,"ТаблицаСоответствия"))+AF12)*$AD$8,0)</f>
        <v>0</v>
      </c>
      <c r="AF12" s="30"/>
      <c r="AG12" s="12"/>
      <c r="AH12" s="140">
        <f ca="1">IF(AG12&gt;0,(INDIRECT(ADDRESS(AG12,$AG$7,,,"ТаблицаСоответствия"))+AI12)*$AG$8,0)</f>
        <v>0</v>
      </c>
      <c r="AI12" s="30"/>
      <c r="AJ12" s="12"/>
      <c r="AK12" s="140">
        <f ca="1">IF(AJ12&gt;0,(INDIRECT(ADDRESS(AJ12,$AJ$7,,,"ТаблицаСоответствия"))+AL12)*$AJ$8,0)</f>
        <v>0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ca="1">IF(AP12&gt;0,(INDIRECT(ADDRESS(AP12,$AP$7,,,"ТаблицаСоответствия"))+AR12)*$AP$8,0)</f>
        <v>0</v>
      </c>
      <c r="AR12" s="30"/>
      <c r="AS12" s="12"/>
      <c r="AT12" s="162">
        <f ca="1">IF(AS12&gt;0,(INDIRECT(ADDRESS(AS12,$AS$7,,,"ТаблицаСоответствия"))+AU12)*$AS$8,0)</f>
        <v>0</v>
      </c>
      <c r="AU12" s="9"/>
      <c r="AV12" s="12"/>
      <c r="AW12" s="7">
        <f ca="1">IF(AV12&gt;0,ROUND((INDIRECT(ADDRESS(AV12,$AV$7,,,"ТаблицаСоответствия"))+AX12)*$AV$8,0),)</f>
        <v>0</v>
      </c>
      <c r="AX12" s="9"/>
      <c r="AY12" s="12"/>
      <c r="AZ12" s="7">
        <f ca="1">IF(AY12&gt;0,ROUND((INDIRECT(ADDRESS(AY12,$AY$7,,,"ТаблицаСоответствия"))+BA12)*$AY$8,0),)</f>
        <v>0</v>
      </c>
      <c r="BA12" s="9"/>
      <c r="BB12" s="12"/>
      <c r="BC12" s="27">
        <f ca="1">IF(BB12&gt;0,ROUND((INDIRECT(ADDRESS(BB12,$BB$7,,,"ТаблицаСоответствия"))+BD12)*$BB$8,0),)</f>
        <v>0</v>
      </c>
      <c r="BD12" s="9"/>
      <c r="BE12" s="12"/>
      <c r="BF12" s="27">
        <f ca="1">IF(BE12&gt;0,ROUND((INDIRECT(ADDRESS(BE12,$BE$7,,,"ТаблицаСоответствия"))+BG12)*$BE$8,0),)</f>
        <v>0</v>
      </c>
      <c r="BG12" s="9"/>
      <c r="BH12" s="12"/>
      <c r="BI12" s="27">
        <f ca="1">IF(BH12&gt;0,ROUND((INDIRECT(ADDRESS(BH12,$BH$7,,,"ТаблицаСоответствия"))+BJ12)*$BH$8,0),)</f>
        <v>0</v>
      </c>
      <c r="BJ12" s="9"/>
      <c r="BK12" s="12"/>
      <c r="BL12" s="27">
        <f ca="1">IF(BK12&gt;0,ROUND((INDIRECT(ADDRESS(BK12,$BK$7,,,"ТаблицаСоответствия"))+BM12)*$BK$8,0),)</f>
        <v>0</v>
      </c>
      <c r="BM12" s="9"/>
      <c r="BN12" s="12"/>
      <c r="BO12" s="27">
        <f ca="1">IF(BN12&gt;0,ROUND((INDIRECT(ADDRESS(BN12,$BN$7,,,"ТаблицаСоответствия"))+BP12)*$BN$8,0),)</f>
        <v>0</v>
      </c>
      <c r="BP12" s="9"/>
      <c r="BQ12" s="12"/>
      <c r="BR12" s="27">
        <f ca="1">IF(BQ12&gt;0,ROUND((INDIRECT(ADDRESS(BQ12,$BQ$7,,,"ТаблицаСоответствия"))+BS12)*$BQ$8,0),)</f>
        <v>0</v>
      </c>
      <c r="BS12" s="9"/>
      <c r="BT12" s="12"/>
      <c r="BU12" s="27">
        <f ca="1">IF(BT12&gt;0,ROUND((INDIRECT(ADDRESS(BT12,$BT$7,,,"ТаблицаСоответствия"))+BV12)*$BT$8,0),)</f>
        <v>0</v>
      </c>
      <c r="BV12" s="9"/>
      <c r="BW12" s="12"/>
      <c r="BX12" s="27">
        <f ca="1">IF(BW12&gt;0,ROUND((INDIRECT(ADDRESS(BW12,$BW$7,,,"ТаблицаСоответствия"))+BY12)*$BW$8,0),)</f>
        <v>0</v>
      </c>
      <c r="BY12" s="9"/>
      <c r="BZ12" s="12"/>
      <c r="CA12" s="27">
        <f ca="1">IF(BZ12&gt;0,ROUND((INDIRECT(ADDRESS(BZ12,$BZ$7,,,"ТаблицаСоответствия"))+CB12)*$BZ$8,0),)</f>
        <v>0</v>
      </c>
      <c r="CB12" s="9"/>
      <c r="CC12" s="12"/>
      <c r="CD12" s="27">
        <f ca="1">IF(CC12&gt;0,ROUND((INDIRECT(ADDRESS(CC12,$CC$7,,,"ТаблицаСоответствия"))+CE12)*$CC$8,0),)</f>
        <v>0</v>
      </c>
      <c r="CE12" s="9"/>
      <c r="CF12" s="12"/>
      <c r="CG12" s="27">
        <f ca="1">IF(CF12&gt;0,ROUND((INDIRECT(ADDRESS(CF12,$CF$7,,,"ТаблицаСоответствия"))+CH12)*$CF$8,0),)</f>
        <v>0</v>
      </c>
      <c r="CH12" s="9"/>
      <c r="CI12" s="12"/>
      <c r="CJ12" s="27">
        <f ca="1">IF(CI12&gt;0,ROUND((INDIRECT(ADDRESS(CI12,$CI$7,,,"ТаблицаСоответствия"))+CK12)*$CI$8,0),)</f>
        <v>0</v>
      </c>
      <c r="CK12" s="9"/>
      <c r="CL12" s="12"/>
      <c r="CM12" s="27">
        <f ca="1">IF(CL12&gt;0,ROUND((INDIRECT(ADDRESS(CL12,$CL$7,,,"ТаблицаСоответствия"))+CN12)*$CL$8,0),)</f>
        <v>0</v>
      </c>
      <c r="CN12" s="9"/>
      <c r="CO12" s="12"/>
      <c r="CP12" s="27">
        <f ca="1">IF(CO12&gt;0,ROUND((INDIRECT(ADDRESS(CO12,$CO$7,,,"ТаблицаСоответствия"))+CQ12)*$CO$8,0),)</f>
        <v>0</v>
      </c>
      <c r="CQ12" s="30"/>
      <c r="CR12" s="12"/>
      <c r="CS12" s="27">
        <f ca="1">IF(CR12&gt;0,ROUND((INDIRECT(ADDRESS(CR12,$CR$7,,,"ТаблицаСоответствия"))+CT12)*$CR$8,0),)</f>
        <v>0</v>
      </c>
      <c r="CT12" s="30"/>
      <c r="CU12" s="12"/>
      <c r="CV12" s="26">
        <f ca="1">IF(CU12&gt;0,ROUND((INDIRECT(ADDRESS(CU12,$CU$7,,,"ТаблицаСоответствия"))+CW12)*$CU$8,0),)</f>
        <v>0</v>
      </c>
      <c r="CW12" s="9"/>
      <c r="CX12" s="12"/>
      <c r="CY12" s="27">
        <f ca="1">IF(CX12&gt;0,ROUND((INDIRECT(ADDRESS(CX12,$CX$7,,,"ТаблицаСоответствия"))+CZ12)*$CX$8,0),)</f>
        <v>0</v>
      </c>
      <c r="CZ12" s="9"/>
      <c r="DA12" s="12"/>
      <c r="DB12" s="27">
        <f ca="1">IF(DA12&gt;0,ROUND((INDIRECT(ADDRESS(DA12,$DA$7,,,"ТаблицаСоответствия"))+DC12)*$DA$8,0),)</f>
        <v>0</v>
      </c>
      <c r="DC12" s="9"/>
      <c r="DD12" s="12"/>
      <c r="DE12" s="27">
        <f ca="1">IF(DD12&gt;0,ROUND((INDIRECT(ADDRESS(DD12,$DD$7,,,"ТаблицаСоответствия"))+DF12)*$DD$8,0),)</f>
        <v>0</v>
      </c>
      <c r="DF12" s="9"/>
      <c r="DG12" s="12"/>
      <c r="DH12" s="27">
        <f ca="1">IF(DG12&gt;0,ROUND((INDIRECT(ADDRESS(DG12,$DG$7,,,"ТаблицаСоответствия"))+DI12)*$DG$8,0),)</f>
        <v>0</v>
      </c>
      <c r="DI12" s="9"/>
      <c r="DJ12" s="12"/>
      <c r="DK12" s="27">
        <f ca="1">IF(DJ12&gt;0,ROUND((INDIRECT(ADDRESS(DJ12,$DJ$7,,,"ТаблицаСоответствия"))+DL12)*$DJ$8,0),)</f>
        <v>0</v>
      </c>
      <c r="DL12" s="9"/>
      <c r="DM12" s="12"/>
      <c r="DN12" s="27">
        <f ca="1">IF(DM12&gt;0,ROUND((INDIRECT(ADDRESS(DM12,$DM$7,,,"ТаблицаСоответствия"))+DO12)*$DM$8,0),)</f>
        <v>0</v>
      </c>
      <c r="DO12" s="9"/>
      <c r="DP12" s="127">
        <f ca="1">SUM(CV12,DE12,Y12,AQ12,BO12,CJ12,CM12,D12,G12,J12,M12,S12,V12,AB12,AN12,AW12,AZ12,AH12,AK12,CP12,CS12,BI12,CA12,CD12,BL12,AE12,CY12,BC12,CG12,BX12,DH12,BU12,BR12,AT12,DB12,BF12,DK12,DN12)</f>
        <v>147.6</v>
      </c>
      <c r="DQ12" s="361" t="str">
        <f>B12</f>
        <v>Шипунов Алексей - Чубракова Софья</v>
      </c>
      <c r="DR12" s="362"/>
      <c r="DS12" s="363"/>
      <c r="DT12" s="31">
        <f t="shared" ca="1" si="2"/>
        <v>3</v>
      </c>
    </row>
    <row r="13" spans="1:146" s="32" customFormat="1" ht="15.75" thickBot="1" x14ac:dyDescent="0.3">
      <c r="A13" s="28">
        <f t="shared" si="0"/>
        <v>4</v>
      </c>
      <c r="B13" s="3" t="s">
        <v>11</v>
      </c>
      <c r="C13" s="12"/>
      <c r="D13" s="140">
        <f ca="1">IF(C13&gt;0,(INDIRECT(ADDRESS(C13,$C$7,,,"ТаблицаСоответствия"))+E13)*$C$8,0)</f>
        <v>0</v>
      </c>
      <c r="E13" s="30"/>
      <c r="F13" s="12"/>
      <c r="G13" s="140">
        <f ca="1">IF(F13&gt;0,(INDIRECT(ADDRESS(F13,$F$7,,,"ТаблицаСоответствия"))+H13)*$F$8,0)</f>
        <v>0</v>
      </c>
      <c r="H13" s="30"/>
      <c r="I13" s="12"/>
      <c r="J13" s="140">
        <f ca="1">IF(I13&gt;0,(INDIRECT(ADDRESS(I13,$I$7,,,"ТаблицаСоответствия"))+K13)*$I$8,0)</f>
        <v>0</v>
      </c>
      <c r="K13" s="30"/>
      <c r="L13" s="12"/>
      <c r="M13" s="140">
        <f ca="1">IF(L13&gt;0,(INDIRECT(ADDRESS(L13,$L$7,,,"ТаблицаСоответствия"))+N13)*$L$8,0)</f>
        <v>0</v>
      </c>
      <c r="N13" s="30"/>
      <c r="O13" s="12"/>
      <c r="P13" s="140">
        <f ca="1">IF(O13&gt;0,(INDIRECT(ADDRESS(O13,$O$7,,,"ТаблицаСоответствия"))+Q13)*$O$8,0)</f>
        <v>0</v>
      </c>
      <c r="Q13" s="30"/>
      <c r="R13" s="12"/>
      <c r="S13" s="140">
        <f ca="1">IF(R13&gt;0,(INDIRECT(ADDRESS(R13,$R$7,,,"ТаблицаСоответствия"))+T13)*$R$8,0)</f>
        <v>0</v>
      </c>
      <c r="T13" s="30"/>
      <c r="U13" s="12"/>
      <c r="V13" s="140">
        <f ca="1">IF(U13&gt;0,(INDIRECT(ADDRESS(U13,$U$7,,,"ТаблицаСоответствия"))+W13)*$U$8,0)</f>
        <v>0</v>
      </c>
      <c r="W13" s="30"/>
      <c r="X13" s="12"/>
      <c r="Y13" s="140">
        <f ca="1">IF(X13&gt;0,(INDIRECT(ADDRESS(X13,$X$7,,,"ТаблицаСоответствия"))+Z13)*$X$8,0)</f>
        <v>0</v>
      </c>
      <c r="Z13" s="30"/>
      <c r="AA13" s="12"/>
      <c r="AB13" s="140">
        <f ca="1">IF(AA13&gt;0,(INDIRECT(ADDRESS(AA13,$AA$7,,,"ТаблицаСоответствия"))+AC13)*$AA$8,0)</f>
        <v>0</v>
      </c>
      <c r="AC13" s="30"/>
      <c r="AD13" s="12"/>
      <c r="AE13" s="140">
        <f ca="1">IF(AD13&gt;0,(INDIRECT(ADDRESS(AD13,$AD$7,,,"ТаблицаСоответствия"))+AF13)*$AD$8,0)</f>
        <v>0</v>
      </c>
      <c r="AF13" s="30"/>
      <c r="AG13" s="12">
        <v>10</v>
      </c>
      <c r="AH13" s="140">
        <f ca="1">IF(AG13&gt;0,(INDIRECT(ADDRESS(AG13,$AG$7,,,"ТаблицаСоответствия"))+AI13)*$AG$8,0)</f>
        <v>112</v>
      </c>
      <c r="AI13" s="30"/>
      <c r="AJ13" s="12">
        <v>4</v>
      </c>
      <c r="AK13" s="140">
        <f ca="1">IF(AJ13&gt;0,(INDIRECT(ADDRESS(AJ13,$AJ$7,,,"ТаблицаСоответствия"))+AL13)*$AJ$8,0)</f>
        <v>30.799999999999997</v>
      </c>
      <c r="AL13" s="30"/>
      <c r="AM13" s="12"/>
      <c r="AN13" s="140">
        <f ca="1">IF(AM13&gt;0,(INDIRECT(ADDRESS(AM13,$AM$7,,,"ТаблицаСоответствия"))+AO13)*$AM$8,0)</f>
        <v>0</v>
      </c>
      <c r="AO13" s="30"/>
      <c r="AP13" s="12"/>
      <c r="AQ13" s="140">
        <f ca="1">IF(AP13&gt;0,(INDIRECT(ADDRESS(AP13,$AP$7,,,"ТаблицаСоответствия"))+AR13)*$AP$8,0)</f>
        <v>0</v>
      </c>
      <c r="AR13" s="30"/>
      <c r="AS13" s="12"/>
      <c r="AT13" s="162">
        <f ca="1">IF(AS13&gt;0,(INDIRECT(ADDRESS(AS13,$AS$7,,,"ТаблицаСоответствия"))+AU13)*$AS$8,0)</f>
        <v>0</v>
      </c>
      <c r="AU13" s="30"/>
      <c r="AV13" s="12"/>
      <c r="AW13" s="27">
        <f ca="1">IF(AV13&gt;0,ROUND((INDIRECT(ADDRESS(AV13,$AV$7,,,"ТаблицаСоответствия"))+AX13)*$AV$8,0),)</f>
        <v>0</v>
      </c>
      <c r="AX13" s="30"/>
      <c r="AY13" s="12"/>
      <c r="AZ13" s="27">
        <f ca="1">IF(AY13&gt;0,ROUND((INDIRECT(ADDRESS(AY13,$AY$7,,,"ТаблицаСоответствия"))+BA13)*$AY$8,0),)</f>
        <v>0</v>
      </c>
      <c r="BA13" s="30"/>
      <c r="BB13" s="12"/>
      <c r="BC13" s="27">
        <f ca="1">IF(BB13&gt;0,ROUND((INDIRECT(ADDRESS(BB13,$BB$7,,,"ТаблицаСоответствия"))+BD13)*$BB$8,0),)</f>
        <v>0</v>
      </c>
      <c r="BD13" s="30"/>
      <c r="BE13" s="12"/>
      <c r="BF13" s="27">
        <f ca="1">IF(BE13&gt;0,ROUND((INDIRECT(ADDRESS(BE13,$BE$7,,,"ТаблицаСоответствия"))+BG13)*$BE$8,0),)</f>
        <v>0</v>
      </c>
      <c r="BG13" s="30"/>
      <c r="BH13" s="12"/>
      <c r="BI13" s="27">
        <f ca="1">IF(BH13&gt;0,ROUND((INDIRECT(ADDRESS(BH13,$BH$7,,,"ТаблицаСоответствия"))+BJ13)*$BH$8,0),)</f>
        <v>0</v>
      </c>
      <c r="BJ13" s="9"/>
      <c r="BK13" s="12"/>
      <c r="BL13" s="27">
        <f ca="1">IF(BK13&gt;0,ROUND((INDIRECT(ADDRESS(BK13,$BK$7,,,"ТаблицаСоответствия"))+BM13)*$BK$8,0),)</f>
        <v>0</v>
      </c>
      <c r="BM13" s="9"/>
      <c r="BN13" s="12"/>
      <c r="BO13" s="27">
        <f ca="1">IF(BN13&gt;0,ROUND((INDIRECT(ADDRESS(BN13,$BN$7,,,"ТаблицаСоответствия"))+BP13)*$BN$8,0),)</f>
        <v>0</v>
      </c>
      <c r="BP13" s="9"/>
      <c r="BQ13" s="12"/>
      <c r="BR13" s="27">
        <f ca="1">IF(BQ13&gt;0,ROUND((INDIRECT(ADDRESS(BQ13,$BQ$7,,,"ТаблицаСоответствия"))+BS13)*$BQ$8,0),)</f>
        <v>0</v>
      </c>
      <c r="BS13" s="9"/>
      <c r="BT13" s="12"/>
      <c r="BU13" s="27">
        <f ca="1">IF(BT13&gt;0,ROUND((INDIRECT(ADDRESS(BT13,$BT$7,,,"ТаблицаСоответствия"))+BV13)*$BT$8,0),)</f>
        <v>0</v>
      </c>
      <c r="BV13" s="9"/>
      <c r="BW13" s="12"/>
      <c r="BX13" s="27">
        <f ca="1">IF(BW13&gt;0,ROUND((INDIRECT(ADDRESS(BW13,$BW$7,,,"ТаблицаСоответствия"))+BY13)*$BW$8,0),)</f>
        <v>0</v>
      </c>
      <c r="BY13" s="9"/>
      <c r="BZ13" s="12"/>
      <c r="CA13" s="27">
        <f ca="1">IF(BZ13&gt;0,ROUND((INDIRECT(ADDRESS(BZ13,$BZ$7,,,"ТаблицаСоответствия"))+CB13)*$BZ$8,0),)</f>
        <v>0</v>
      </c>
      <c r="CB13" s="9"/>
      <c r="CC13" s="12"/>
      <c r="CD13" s="27">
        <f ca="1">IF(CC13&gt;0,ROUND((INDIRECT(ADDRESS(CC13,$CC$7,,,"ТаблицаСоответствия"))+CE13)*$CC$8,0),)</f>
        <v>0</v>
      </c>
      <c r="CE13" s="9"/>
      <c r="CF13" s="12"/>
      <c r="CG13" s="27">
        <f ca="1">IF(CF13&gt;0,ROUND((INDIRECT(ADDRESS(CF13,$CF$7,,,"ТаблицаСоответствия"))+CH13)*$CF$8,0),)</f>
        <v>0</v>
      </c>
      <c r="CH13" s="9"/>
      <c r="CI13" s="12"/>
      <c r="CJ13" s="27">
        <f ca="1">IF(CI13&gt;0,ROUND((INDIRECT(ADDRESS(CI13,$CI$7,,,"ТаблицаСоответствия"))+CK13)*$CI$8,0),)</f>
        <v>0</v>
      </c>
      <c r="CK13" s="9"/>
      <c r="CL13" s="12"/>
      <c r="CM13" s="27">
        <f ca="1">IF(CL13&gt;0,ROUND((INDIRECT(ADDRESS(CL13,$CL$7,,,"ТаблицаСоответствия"))+CN13)*$CL$8,0),)</f>
        <v>0</v>
      </c>
      <c r="CN13" s="9"/>
      <c r="CO13" s="12"/>
      <c r="CP13" s="27">
        <f ca="1">IF(CO13&gt;0,ROUND((INDIRECT(ADDRESS(CO13,$CO$7,,,"ТаблицаСоответствия"))+CQ13)*$CO$8,0),)</f>
        <v>0</v>
      </c>
      <c r="CQ13" s="30"/>
      <c r="CR13" s="12"/>
      <c r="CS13" s="27">
        <f ca="1">IF(CR13&gt;0,ROUND((INDIRECT(ADDRESS(CR13,$CR$7,,,"ТаблицаСоответствия"))+CT13)*$CR$8,0),)</f>
        <v>0</v>
      </c>
      <c r="CT13" s="30"/>
      <c r="CU13" s="12"/>
      <c r="CV13" s="26">
        <f ca="1">IF(CU13&gt;0,ROUND((INDIRECT(ADDRESS(CU13,$CU$7,,,"ТаблицаСоответствия"))+CW13)*$CU$8,0),)</f>
        <v>0</v>
      </c>
      <c r="CW13" s="9"/>
      <c r="CX13" s="12"/>
      <c r="CY13" s="27">
        <f ca="1">IF(CX13&gt;0,ROUND((INDIRECT(ADDRESS(CX13,$CX$7,,,"ТаблицаСоответствия"))+CZ13)*$CX$8,0),)</f>
        <v>0</v>
      </c>
      <c r="CZ13" s="9"/>
      <c r="DA13" s="12"/>
      <c r="DB13" s="27">
        <f ca="1">IF(DA13&gt;0,ROUND((INDIRECT(ADDRESS(DA13,$DA$7,,,"ТаблицаСоответствия"))+DC13)*$DA$8,0),)</f>
        <v>0</v>
      </c>
      <c r="DC13" s="9"/>
      <c r="DD13" s="12"/>
      <c r="DE13" s="27">
        <f ca="1">IF(DD13&gt;0,ROUND((INDIRECT(ADDRESS(DD13,$DD$7,,,"ТаблицаСоответствия"))+DF13)*$DD$8,0),)</f>
        <v>0</v>
      </c>
      <c r="DF13" s="9"/>
      <c r="DG13" s="12"/>
      <c r="DH13" s="27">
        <f ca="1">IF(DG13&gt;0,ROUND((INDIRECT(ADDRESS(DG13,$DG$7,,,"ТаблицаСоответствия"))+DI13)*$DG$8,0),)</f>
        <v>0</v>
      </c>
      <c r="DI13" s="9"/>
      <c r="DJ13" s="12"/>
      <c r="DK13" s="27">
        <f ca="1">IF(DJ13&gt;0,ROUND((INDIRECT(ADDRESS(DJ13,$DJ$7,,,"ТаблицаСоответствия"))+DL13)*$DJ$8,0),)</f>
        <v>0</v>
      </c>
      <c r="DL13" s="9"/>
      <c r="DM13" s="12"/>
      <c r="DN13" s="27">
        <f ca="1">IF(DM13&gt;0,ROUND((INDIRECT(ADDRESS(DM13,$DM$7,,,"ТаблицаСоответствия"))+DO13)*$DM$8,0),)</f>
        <v>0</v>
      </c>
      <c r="DO13" s="9"/>
      <c r="DP13" s="127">
        <f ca="1">SUM(CV13,DE13,Y13,AQ13,BO13,CJ13,CM13,D13,G13,J13,M13,S13,V13,AB13,AN13,AW13,AZ13,AH13,AK13,CP13,CS13,BI13,CA13,CD13,BL13,AE13,CY13,BC13,CG13,BX13,DH13,BU13,BR13,AT13,DB13,BF13,DK13,DN13)</f>
        <v>142.80000000000001</v>
      </c>
      <c r="DQ13" s="203" t="str">
        <f t="shared" si="1"/>
        <v>Корчагин Евгений - Гаврилюк Елизавета</v>
      </c>
      <c r="DR13" s="204"/>
      <c r="DS13" s="205"/>
      <c r="DT13" s="31">
        <f t="shared" ca="1" si="2"/>
        <v>4</v>
      </c>
    </row>
    <row r="14" spans="1:146" ht="15.75" thickBot="1" x14ac:dyDescent="0.3">
      <c r="A14" s="28">
        <f t="shared" si="0"/>
        <v>5</v>
      </c>
      <c r="B14" s="193" t="s">
        <v>138</v>
      </c>
      <c r="C14" s="12"/>
      <c r="D14" s="140">
        <f ca="1">IF(C14&gt;0,(INDIRECT(ADDRESS(C14,$C$7,,,"ТаблицаСоответствия"))+E14)*$C$8,0)</f>
        <v>0</v>
      </c>
      <c r="E14" s="30"/>
      <c r="F14" s="12"/>
      <c r="G14" s="140">
        <f ca="1">IF(F14&gt;0,(INDIRECT(ADDRESS(F14,$F$7,,,"ТаблицаСоответствия"))+H14)*$F$8,0)</f>
        <v>0</v>
      </c>
      <c r="H14" s="30"/>
      <c r="I14" s="12"/>
      <c r="J14" s="140">
        <f ca="1">IF(I14&gt;0,(INDIRECT(ADDRESS(I14,$I$7,,,"ТаблицаСоответствия"))+K14)*$I$8,0)</f>
        <v>0</v>
      </c>
      <c r="K14" s="30"/>
      <c r="L14" s="41"/>
      <c r="M14" s="140">
        <f ca="1">IF(L14&gt;0,(INDIRECT(ADDRESS(L14,$L$7,,,"ТаблицаСоответствия"))+N14)*$L$8,0)</f>
        <v>0</v>
      </c>
      <c r="N14" s="30"/>
      <c r="O14" s="41"/>
      <c r="P14" s="140">
        <f ca="1">IF(O14&gt;0,(INDIRECT(ADDRESS(O14,$O$7,,,"ТаблицаСоответствия"))+Q14)*$O$8,0)</f>
        <v>0</v>
      </c>
      <c r="Q14" s="30"/>
      <c r="R14" s="12"/>
      <c r="S14" s="140">
        <f ca="1">IF(R14&gt;0,(INDIRECT(ADDRESS(R14,$R$7,,,"ТаблицаСоответствия"))+T14)*$R$8,0)</f>
        <v>0</v>
      </c>
      <c r="T14" s="30"/>
      <c r="U14" s="12"/>
      <c r="V14" s="140">
        <f ca="1">IF(U14&gt;0,(INDIRECT(ADDRESS(U14,$U$7,,,"ТаблицаСоответствия"))+W14)*$U$8,0)</f>
        <v>0</v>
      </c>
      <c r="W14" s="30"/>
      <c r="X14" s="12">
        <v>76</v>
      </c>
      <c r="Y14" s="140">
        <f ca="1">IF(X14&gt;0,(INDIRECT(ADDRESS(X14,$X$7,,,"ТаблицаСоответствия"))+Z14)*$X$8,0)</f>
        <v>82.8</v>
      </c>
      <c r="Z14" s="30"/>
      <c r="AA14" s="12"/>
      <c r="AB14" s="140">
        <f ca="1">IF(AA14&gt;0,(INDIRECT(ADDRESS(AA14,$AA$7,,,"ТаблицаСоответствия"))+AC14)*$AA$8,0)</f>
        <v>0</v>
      </c>
      <c r="AC14" s="30"/>
      <c r="AD14" s="12"/>
      <c r="AE14" s="140">
        <f ca="1">IF(AD14&gt;0,(INDIRECT(ADDRESS(AD14,$AD$7,,,"ТаблицаСоответствия"))+AF14)*$AD$8,0)</f>
        <v>0</v>
      </c>
      <c r="AF14" s="30"/>
      <c r="AG14" s="12"/>
      <c r="AH14" s="140">
        <f ca="1">IF(AG14&gt;0,(INDIRECT(ADDRESS(AG14,$AG$7,,,"ТаблицаСоответствия"))+AI14)*$AG$8,0)</f>
        <v>0</v>
      </c>
      <c r="AI14" s="30"/>
      <c r="AJ14" s="12"/>
      <c r="AK14" s="140">
        <f ca="1">IF(AJ14&gt;0,(INDIRECT(ADDRESS(AJ14,$AJ$7,,,"ТаблицаСоответствия"))+AL14)*$AJ$8,0)</f>
        <v>0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ca="1">IF(AP14&gt;0,(INDIRECT(ADDRESS(AP14,$AP$7,,,"ТаблицаСоответствия"))+AR14)*$AP$8,0)</f>
        <v>0</v>
      </c>
      <c r="AR14" s="30"/>
      <c r="AS14" s="12"/>
      <c r="AT14" s="162">
        <f ca="1">IF(AS14&gt;0,(INDIRECT(ADDRESS(AS14,$AS$7,,,"ТаблицаСоответствия"))+AU14)*$AS$8,0)</f>
        <v>0</v>
      </c>
      <c r="AU14" s="30"/>
      <c r="AV14" s="12"/>
      <c r="AW14" s="27">
        <f ca="1">IF(AV14&gt;0,ROUND((INDIRECT(ADDRESS(AV14,$AV$7,,,"ТаблицаСоответствия"))+AX14)*$AV$8,0),)</f>
        <v>0</v>
      </c>
      <c r="AX14" s="30"/>
      <c r="AY14" s="12"/>
      <c r="AZ14" s="27">
        <f ca="1">IF(AY14&gt;0,ROUND((INDIRECT(ADDRESS(AY14,$AY$7,,,"ТаблицаСоответствия"))+BA14)*$AY$8,0),)</f>
        <v>0</v>
      </c>
      <c r="BA14" s="30"/>
      <c r="BB14" s="41">
        <v>171</v>
      </c>
      <c r="BC14" s="27">
        <f ca="1">IF(BB14&gt;0,ROUND((INDIRECT(ADDRESS(BB14,$BB$7,,,"ТаблицаСоответствия"))+BD14)*$BB$8,0),)</f>
        <v>32</v>
      </c>
      <c r="BD14" s="30"/>
      <c r="BE14" s="12"/>
      <c r="BF14" s="27">
        <f ca="1">IF(BE14&gt;0,ROUND((INDIRECT(ADDRESS(BE14,$BE$7,,,"ТаблицаСоответствия"))+BG14)*$BE$8,0),)</f>
        <v>0</v>
      </c>
      <c r="BG14" s="30"/>
      <c r="BH14" s="12"/>
      <c r="BI14" s="27">
        <f ca="1">IF(BH14&gt;0,ROUND((INDIRECT(ADDRESS(BH14,$BH$7,,,"ТаблицаСоответствия"))+BJ14)*$BH$8,0),)</f>
        <v>0</v>
      </c>
      <c r="BJ14" s="9"/>
      <c r="BK14" s="12"/>
      <c r="BL14" s="27">
        <f ca="1">IF(BK14&gt;0,ROUND((INDIRECT(ADDRESS(BK14,$BK$7,,,"ТаблицаСоответствия"))+BM14)*$BK$8,0),)</f>
        <v>0</v>
      </c>
      <c r="BM14" s="9"/>
      <c r="BN14" s="12"/>
      <c r="BO14" s="27">
        <f ca="1">IF(BN14&gt;0,ROUND((INDIRECT(ADDRESS(BN14,$BN$7,,,"ТаблицаСоответствия"))+BP14)*$BN$8,0),)</f>
        <v>0</v>
      </c>
      <c r="BP14" s="9"/>
      <c r="BQ14" s="12"/>
      <c r="BR14" s="27">
        <f ca="1">IF(BQ14&gt;0,ROUND((INDIRECT(ADDRESS(BQ14,$BQ$7,,,"ТаблицаСоответствия"))+BS14)*$BQ$8,0),)</f>
        <v>0</v>
      </c>
      <c r="BS14" s="9"/>
      <c r="BT14" s="12"/>
      <c r="BU14" s="27">
        <f ca="1">IF(BT14&gt;0,ROUND((INDIRECT(ADDRESS(BT14,$BT$7,,,"ТаблицаСоответствия"))+BV14)*$BT$8,0),)</f>
        <v>0</v>
      </c>
      <c r="BV14" s="9"/>
      <c r="BW14" s="12"/>
      <c r="BX14" s="27">
        <f ca="1">IF(BW14&gt;0,ROUND((INDIRECT(ADDRESS(BW14,$BW$7,,,"ТаблицаСоответствия"))+BY14)*$BW$8,0),)</f>
        <v>0</v>
      </c>
      <c r="BY14" s="9"/>
      <c r="BZ14" s="12"/>
      <c r="CA14" s="27">
        <f ca="1">IF(BZ14&gt;0,ROUND((INDIRECT(ADDRESS(BZ14,$BZ$7,,,"ТаблицаСоответствия"))+CB14)*$BZ$8,0),)</f>
        <v>0</v>
      </c>
      <c r="CB14" s="9"/>
      <c r="CC14" s="12"/>
      <c r="CD14" s="27">
        <f ca="1">IF(CC14&gt;0,ROUND((INDIRECT(ADDRESS(CC14,$CC$7,,,"ТаблицаСоответствия"))+CE14)*$CC$8,0),)</f>
        <v>0</v>
      </c>
      <c r="CE14" s="9"/>
      <c r="CF14" s="12"/>
      <c r="CG14" s="27">
        <f ca="1">IF(CF14&gt;0,ROUND((INDIRECT(ADDRESS(CF14,$CF$7,,,"ТаблицаСоответствия"))+CH14)*$CF$8,0),)</f>
        <v>0</v>
      </c>
      <c r="CH14" s="9"/>
      <c r="CI14" s="12"/>
      <c r="CJ14" s="27">
        <f ca="1">IF(CI14&gt;0,ROUND((INDIRECT(ADDRESS(CI14,$CI$7,,,"ТаблицаСоответствия"))+CK14)*$CI$8,0),)</f>
        <v>0</v>
      </c>
      <c r="CK14" s="9"/>
      <c r="CL14" s="12"/>
      <c r="CM14" s="27">
        <f ca="1">IF(CL14&gt;0,ROUND((INDIRECT(ADDRESS(CL14,$CL$7,,,"ТаблицаСоответствия"))+CN14)*$CL$8,0),)</f>
        <v>0</v>
      </c>
      <c r="CN14" s="9"/>
      <c r="CO14" s="12"/>
      <c r="CP14" s="27">
        <f ca="1">IF(CO14&gt;0,ROUND((INDIRECT(ADDRESS(CO14,$CO$7,,,"ТаблицаСоответствия"))+CQ14)*$CO$8,0),)</f>
        <v>0</v>
      </c>
      <c r="CQ14" s="30"/>
      <c r="CR14" s="12"/>
      <c r="CS14" s="27">
        <f ca="1">IF(CR14&gt;0,ROUND((INDIRECT(ADDRESS(CR14,$CR$7,,,"ТаблицаСоответствия"))+CT14)*$CR$8,0),)</f>
        <v>0</v>
      </c>
      <c r="CT14" s="30"/>
      <c r="CU14" s="12"/>
      <c r="CV14" s="26">
        <f ca="1">IF(CU14&gt;0,ROUND((INDIRECT(ADDRESS(CU14,$CU$7,,,"ТаблицаСоответствия"))+CW14)*$CU$8,0),)</f>
        <v>0</v>
      </c>
      <c r="CW14" s="9"/>
      <c r="CX14" s="12"/>
      <c r="CY14" s="27">
        <f ca="1">IF(CX14&gt;0,ROUND((INDIRECT(ADDRESS(CX14,$CX$7,,,"ТаблицаСоответствия"))+CZ14)*$CX$8,0),)</f>
        <v>0</v>
      </c>
      <c r="CZ14" s="9"/>
      <c r="DA14" s="12"/>
      <c r="DB14" s="27">
        <f ca="1">IF(DA14&gt;0,ROUND((INDIRECT(ADDRESS(DA14,$DA$7,,,"ТаблицаСоответствия"))+DC14)*$DA$8,0),)</f>
        <v>0</v>
      </c>
      <c r="DC14" s="9"/>
      <c r="DD14" s="12"/>
      <c r="DE14" s="27">
        <f ca="1">IF(DD14&gt;0,ROUND((INDIRECT(ADDRESS(DD14,$DD$7,,,"ТаблицаСоответствия"))+DF14)*$DD$8,0),)</f>
        <v>0</v>
      </c>
      <c r="DF14" s="9"/>
      <c r="DG14" s="12"/>
      <c r="DH14" s="27">
        <f ca="1">IF(DG14&gt;0,ROUND((INDIRECT(ADDRESS(DG14,$DG$7,,,"ТаблицаСоответствия"))+DI14)*$DG$8,0),)</f>
        <v>0</v>
      </c>
      <c r="DI14" s="9"/>
      <c r="DJ14" s="12"/>
      <c r="DK14" s="27">
        <f ca="1">IF(DJ14&gt;0,ROUND((INDIRECT(ADDRESS(DJ14,$DJ$7,,,"ТаблицаСоответствия"))+DL14)*$DJ$8,0),)</f>
        <v>0</v>
      </c>
      <c r="DL14" s="9"/>
      <c r="DM14" s="12"/>
      <c r="DN14" s="27">
        <f ca="1">IF(DM14&gt;0,ROUND((INDIRECT(ADDRESS(DM14,$DM$7,,,"ТаблицаСоответствия"))+DO14)*$DM$8,0),)</f>
        <v>0</v>
      </c>
      <c r="DO14" s="9"/>
      <c r="DP14" s="127">
        <f ca="1">SUM(CV14,DE14,Y14,AQ14,BO14,CJ14,CM14,D14,G14,J14,M14,S14,V14,AB14,AN14,AW14,AZ14,AH14,AK14,CP14,CS14,BI14,CA14,CD14,BL14,AE14,CY14,BC14,CG14,BX14,DH14,BU14,BR14,AT14,DB14,BF14,DK14,DN14)</f>
        <v>114.8</v>
      </c>
      <c r="DQ14" s="292" t="str">
        <f>B14</f>
        <v>Жолудев Михаил - Зенкина Кристина</v>
      </c>
      <c r="DR14" s="293"/>
      <c r="DS14" s="294"/>
      <c r="DT14" s="31">
        <f t="shared" ca="1" si="2"/>
        <v>5</v>
      </c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</row>
    <row r="15" spans="1:146" s="32" customFormat="1" ht="15.75" thickBot="1" x14ac:dyDescent="0.3">
      <c r="A15" s="28">
        <f t="shared" si="0"/>
        <v>6</v>
      </c>
      <c r="B15" s="34" t="s">
        <v>61</v>
      </c>
      <c r="C15" s="12"/>
      <c r="D15" s="140">
        <f ca="1">IF(C15&gt;0,(INDIRECT(ADDRESS(C15,$C$7,,,"ТаблицаСоответствия"))+E15)*$C$8,0)</f>
        <v>0</v>
      </c>
      <c r="E15" s="30"/>
      <c r="F15" s="12"/>
      <c r="G15" s="140">
        <f ca="1">IF(F15&gt;0,(INDIRECT(ADDRESS(F15,$F$7,,,"ТаблицаСоответствия"))+H15)*$F$8,0)</f>
        <v>0</v>
      </c>
      <c r="H15" s="30"/>
      <c r="I15" s="12">
        <v>120</v>
      </c>
      <c r="J15" s="140">
        <f ca="1">IF(I15&gt;0,(INDIRECT(ADDRESS(I15,$I$7,,,"ТаблицаСоответствия"))+K15)*$I$8,0)</f>
        <v>18</v>
      </c>
      <c r="K15" s="30"/>
      <c r="L15" s="12">
        <v>197</v>
      </c>
      <c r="M15" s="140">
        <f ca="1">IF(L15&gt;0,(INDIRECT(ADDRESS(L15,$L$7,,,"ТаблицаСоответствия"))+N15)*$L$8,0)</f>
        <v>18</v>
      </c>
      <c r="N15" s="30"/>
      <c r="O15" s="12">
        <v>197</v>
      </c>
      <c r="P15" s="140">
        <f ca="1">IF(O15&gt;0,(INDIRECT(ADDRESS(O15,$O$7,,,"ТаблицаСоответствия"))+Q15)*$O$8,0)</f>
        <v>18</v>
      </c>
      <c r="Q15" s="30"/>
      <c r="R15" s="12"/>
      <c r="S15" s="140">
        <f ca="1">IF(R15&gt;0,(INDIRECT(ADDRESS(R15,$R$7,,,"ТаблицаСоответствия"))+T15)*$R$8,0)</f>
        <v>0</v>
      </c>
      <c r="T15" s="30"/>
      <c r="U15" s="12"/>
      <c r="V15" s="140">
        <f ca="1">IF(U15&gt;0,(INDIRECT(ADDRESS(U15,$U$7,,,"ТаблицаСоответствия"))+W15)*$U$8,0)</f>
        <v>0</v>
      </c>
      <c r="W15" s="30"/>
      <c r="X15" s="12">
        <v>207</v>
      </c>
      <c r="Y15" s="140">
        <f ca="1">IF(X15&gt;0,(INDIRECT(ADDRESS(X15,$X$7,,,"ТаблицаСоответствия"))+Z15)*$X$8,0)</f>
        <v>18</v>
      </c>
      <c r="Z15" s="30"/>
      <c r="AA15" s="12">
        <v>67</v>
      </c>
      <c r="AB15" s="140">
        <f ca="1">IF(AA15&gt;0,(INDIRECT(ADDRESS(AA15,$AA$7,,,"ТаблицаСоответствия"))+AC15)*$AA$8,0)</f>
        <v>18</v>
      </c>
      <c r="AC15" s="30"/>
      <c r="AD15" s="12"/>
      <c r="AE15" s="140">
        <f ca="1">IF(AD15&gt;0,(INDIRECT(ADDRESS(AD15,$AD$7,,,"ТаблицаСоответствия"))+AF15)*$AD$8,0)</f>
        <v>0</v>
      </c>
      <c r="AF15" s="30"/>
      <c r="AG15" s="12"/>
      <c r="AH15" s="140">
        <f ca="1">IF(AG15&gt;0,(INDIRECT(ADDRESS(AG15,$AG$7,,,"ТаблицаСоответствия"))+AI15)*$AG$8,0)</f>
        <v>0</v>
      </c>
      <c r="AI15" s="30"/>
      <c r="AJ15" s="12"/>
      <c r="AK15" s="140">
        <f ca="1">IF(AJ15&gt;0,(INDIRECT(ADDRESS(AJ15,$AJ$7,,,"ТаблицаСоответствия"))+AL15)*$AJ$8,0)</f>
        <v>0</v>
      </c>
      <c r="AL15" s="30"/>
      <c r="AM15" s="12">
        <v>2</v>
      </c>
      <c r="AN15" s="140">
        <f ca="1">IF(AM15&gt;0,(INDIRECT(ADDRESS(AM15,$AM$7,,,"ТаблицаСоответствия"))+AO15)*$AM$8,0)</f>
        <v>14</v>
      </c>
      <c r="AO15" s="30"/>
      <c r="AP15" s="12">
        <v>2</v>
      </c>
      <c r="AQ15" s="140">
        <f ca="1">IF(AP15&gt;0,(INDIRECT(ADDRESS(AP15,$AP$7,,,"ТаблицаСоответствия"))+AR15)*$AP$8,0)</f>
        <v>12</v>
      </c>
      <c r="AR15" s="30"/>
      <c r="AS15" s="12"/>
      <c r="AT15" s="162">
        <f ca="1">IF(AS15&gt;0,(INDIRECT(ADDRESS(AS15,$AS$7,,,"ТаблицаСоответствия"))+AU15)*$AS$8,0)</f>
        <v>0</v>
      </c>
      <c r="AU15" s="9"/>
      <c r="AV15" s="12"/>
      <c r="AW15" s="7">
        <f ca="1">IF(AV15&gt;0,ROUND((INDIRECT(ADDRESS(AV15,$AV$7,,,"ТаблицаСоответствия"))+AX15)*$AV$8,0),)</f>
        <v>0</v>
      </c>
      <c r="AX15" s="9"/>
      <c r="AY15" s="12"/>
      <c r="AZ15" s="7">
        <f ca="1">IF(AY15&gt;0,ROUND((INDIRECT(ADDRESS(AY15,$AY$7,,,"ТаблицаСоответствия"))+BA15)*$AY$8,0),)</f>
        <v>0</v>
      </c>
      <c r="BA15" s="9"/>
      <c r="BB15" s="12"/>
      <c r="BC15" s="27">
        <f ca="1">IF(BB15&gt;0,ROUND((INDIRECT(ADDRESS(BB15,$BB$7,,,"ТаблицаСоответствия"))+BD15)*$BB$8,0),)</f>
        <v>0</v>
      </c>
      <c r="BD15" s="9"/>
      <c r="BE15" s="12"/>
      <c r="BF15" s="27">
        <f ca="1">IF(BE15&gt;0,ROUND((INDIRECT(ADDRESS(BE15,$BE$7,,,"ТаблицаСоответствия"))+BG15)*$BE$8,0),)</f>
        <v>0</v>
      </c>
      <c r="BG15" s="9"/>
      <c r="BH15" s="12"/>
      <c r="BI15" s="27">
        <f ca="1">IF(BH15&gt;0,ROUND((INDIRECT(ADDRESS(BH15,$BH$7,,,"ТаблицаСоответствия"))+BJ15)*$BH$8,0),)</f>
        <v>0</v>
      </c>
      <c r="BJ15" s="9"/>
      <c r="BK15" s="12"/>
      <c r="BL15" s="27">
        <f ca="1">IF(BK15&gt;0,ROUND((INDIRECT(ADDRESS(BK15,$BK$7,,,"ТаблицаСоответствия"))+BM15)*$BK$8,0),)</f>
        <v>0</v>
      </c>
      <c r="BM15" s="9"/>
      <c r="BN15" s="12"/>
      <c r="BO15" s="27">
        <f ca="1">IF(BN15&gt;0,ROUND((INDIRECT(ADDRESS(BN15,$BN$7,,,"ТаблицаСоответствия"))+BP15)*$BN$8,0),)</f>
        <v>0</v>
      </c>
      <c r="BP15" s="9"/>
      <c r="BQ15" s="12"/>
      <c r="BR15" s="27">
        <f ca="1">IF(BQ15&gt;0,ROUND((INDIRECT(ADDRESS(BQ15,$BQ$7,,,"ТаблицаСоответствия"))+BS15)*$BQ$8,0),)</f>
        <v>0</v>
      </c>
      <c r="BS15" s="9"/>
      <c r="BT15" s="12"/>
      <c r="BU15" s="27">
        <f ca="1">IF(BT15&gt;0,ROUND((INDIRECT(ADDRESS(BT15,$BT$7,,,"ТаблицаСоответствия"))+BV15)*$BT$8,0),)</f>
        <v>0</v>
      </c>
      <c r="BV15" s="9"/>
      <c r="BW15" s="12"/>
      <c r="BX15" s="27">
        <f ca="1">IF(BW15&gt;0,ROUND((INDIRECT(ADDRESS(BW15,$BW$7,,,"ТаблицаСоответствия"))+BY15)*$BW$8,0),)</f>
        <v>0</v>
      </c>
      <c r="BY15" s="9"/>
      <c r="BZ15" s="12"/>
      <c r="CA15" s="27">
        <f ca="1">IF(BZ15&gt;0,ROUND((INDIRECT(ADDRESS(BZ15,$BZ$7,,,"ТаблицаСоответствия"))+CB15)*$BZ$8,0),)</f>
        <v>0</v>
      </c>
      <c r="CB15" s="9"/>
      <c r="CC15" s="12"/>
      <c r="CD15" s="27">
        <f ca="1">IF(CC15&gt;0,ROUND((INDIRECT(ADDRESS(CC15,$CC$7,,,"ТаблицаСоответствия"))+CE15)*$CC$8,0),)</f>
        <v>0</v>
      </c>
      <c r="CE15" s="9"/>
      <c r="CF15" s="12"/>
      <c r="CG15" s="27">
        <f ca="1">IF(CF15&gt;0,ROUND((INDIRECT(ADDRESS(CF15,$CF$7,,,"ТаблицаСоответствия"))+CH15)*$CF$8,0),)</f>
        <v>0</v>
      </c>
      <c r="CH15" s="9"/>
      <c r="CI15" s="12"/>
      <c r="CJ15" s="27">
        <f ca="1">IF(CI15&gt;0,ROUND((INDIRECT(ADDRESS(CI15,$CI$7,,,"ТаблицаСоответствия"))+CK15)*$CI$8,0),)</f>
        <v>0</v>
      </c>
      <c r="CK15" s="9"/>
      <c r="CL15" s="12"/>
      <c r="CM15" s="27">
        <f ca="1">IF(CL15&gt;0,ROUND((INDIRECT(ADDRESS(CL15,$CL$7,,,"ТаблицаСоответствия"))+CN15)*$CL$8,0),)</f>
        <v>0</v>
      </c>
      <c r="CN15" s="9"/>
      <c r="CO15" s="12"/>
      <c r="CP15" s="27">
        <f ca="1">IF(CO15&gt;0,ROUND((INDIRECT(ADDRESS(CO15,$CO$7,,,"ТаблицаСоответствия"))+CQ15)*$CO$8,0),)</f>
        <v>0</v>
      </c>
      <c r="CQ15" s="30"/>
      <c r="CR15" s="12"/>
      <c r="CS15" s="27">
        <f ca="1">IF(CR15&gt;0,ROUND((INDIRECT(ADDRESS(CR15,$CR$7,,,"ТаблицаСоответствия"))+CT15)*$CR$8,0),)</f>
        <v>0</v>
      </c>
      <c r="CT15" s="30"/>
      <c r="CU15" s="12"/>
      <c r="CV15" s="26">
        <f ca="1">IF(CU15&gt;0,ROUND((INDIRECT(ADDRESS(CU15,$CU$7,,,"ТаблицаСоответствия"))+CW15)*$CU$8,0),)</f>
        <v>0</v>
      </c>
      <c r="CW15" s="9"/>
      <c r="CX15" s="12"/>
      <c r="CY15" s="27">
        <f ca="1">IF(CX15&gt;0,ROUND((INDIRECT(ADDRESS(CX15,$CX$7,,,"ТаблицаСоответствия"))+CZ15)*$CX$8,0),)</f>
        <v>0</v>
      </c>
      <c r="CZ15" s="9"/>
      <c r="DA15" s="12"/>
      <c r="DB15" s="27">
        <f ca="1">IF(DA15&gt;0,ROUND((INDIRECT(ADDRESS(DA15,$DA$7,,,"ТаблицаСоответствия"))+DC15)*$DA$8,0),)</f>
        <v>0</v>
      </c>
      <c r="DC15" s="9"/>
      <c r="DD15" s="12"/>
      <c r="DE15" s="27">
        <f ca="1">IF(DD15&gt;0,ROUND((INDIRECT(ADDRESS(DD15,$DD$7,,,"ТаблицаСоответствия"))+DF15)*$DD$8,0),)</f>
        <v>0</v>
      </c>
      <c r="DF15" s="9"/>
      <c r="DG15" s="12"/>
      <c r="DH15" s="27">
        <f ca="1">IF(DG15&gt;0,ROUND((INDIRECT(ADDRESS(DG15,$DG$7,,,"ТаблицаСоответствия"))+DI15)*$DG$8,0),)</f>
        <v>0</v>
      </c>
      <c r="DI15" s="9"/>
      <c r="DJ15" s="12"/>
      <c r="DK15" s="27">
        <f ca="1">IF(DJ15&gt;0,ROUND((INDIRECT(ADDRESS(DJ15,$DJ$7,,,"ТаблицаСоответствия"))+DL15)*$DJ$8,0),)</f>
        <v>0</v>
      </c>
      <c r="DL15" s="9"/>
      <c r="DM15" s="12"/>
      <c r="DN15" s="27">
        <f ca="1">IF(DM15&gt;0,ROUND((INDIRECT(ADDRESS(DM15,$DM$7,,,"ТаблицаСоответствия"))+DO15)*$DM$8,0),)</f>
        <v>0</v>
      </c>
      <c r="DO15" s="9"/>
      <c r="DP15" s="127">
        <f ca="1">SUM(CV15,DE15,Y15,AQ15,BO15,CJ15,CM15,D15,G15,J15,M15,S15,V15,AB15,AN15,AW15,AZ15,AH15,AK15,CP15,CS15,BI15,CA15,CD15,BL15,AE15,CY15,BC15,CG15,BX15,DH15,BU15,BR15,AT15,DB15,BF15,DK15,DN15)</f>
        <v>98</v>
      </c>
      <c r="DQ15" s="292" t="str">
        <f t="shared" si="1"/>
        <v>Никулин Александр - Чуриканова Елизавета</v>
      </c>
      <c r="DR15" s="293"/>
      <c r="DS15" s="294"/>
      <c r="DT15" s="31">
        <f t="shared" ca="1" si="2"/>
        <v>6</v>
      </c>
    </row>
    <row r="16" spans="1:146" ht="15.75" thickBot="1" x14ac:dyDescent="0.3">
      <c r="A16" s="28">
        <f t="shared" si="0"/>
        <v>7</v>
      </c>
      <c r="B16" s="193" t="s">
        <v>137</v>
      </c>
      <c r="C16" s="12"/>
      <c r="D16" s="140">
        <f ca="1">IF(C16&gt;0,(INDIRECT(ADDRESS(C16,$C$7,,,"ТаблицаСоответствия"))+E16)*$C$8,0)</f>
        <v>0</v>
      </c>
      <c r="E16" s="30"/>
      <c r="F16" s="12"/>
      <c r="G16" s="140">
        <f ca="1">IF(F16&gt;0,(INDIRECT(ADDRESS(F16,$F$7,,,"ТаблицаСоответствия"))+H16)*$F$8,0)</f>
        <v>0</v>
      </c>
      <c r="H16" s="30"/>
      <c r="I16" s="12"/>
      <c r="J16" s="140">
        <f ca="1">IF(I16&gt;0,(INDIRECT(ADDRESS(I16,$I$7,,,"ТаблицаСоответствия"))+K16)*$I$8,0)</f>
        <v>0</v>
      </c>
      <c r="K16" s="30"/>
      <c r="L16" s="12"/>
      <c r="M16" s="140">
        <f ca="1">IF(L16&gt;0,(INDIRECT(ADDRESS(L16,$L$7,,,"ТаблицаСоответствия"))+N16)*$L$8,0)</f>
        <v>0</v>
      </c>
      <c r="N16" s="30"/>
      <c r="O16" s="12"/>
      <c r="P16" s="140">
        <f ca="1">IF(O16&gt;0,(INDIRECT(ADDRESS(O16,$O$7,,,"ТаблицаСоответствия"))+Q16)*$O$8,0)</f>
        <v>0</v>
      </c>
      <c r="Q16" s="30"/>
      <c r="R16" s="12"/>
      <c r="S16" s="140">
        <f ca="1">IF(R16&gt;0,(INDIRECT(ADDRESS(R16,$R$7,,,"ТаблицаСоответствия"))+T16)*$R$8,0)</f>
        <v>0</v>
      </c>
      <c r="T16" s="30"/>
      <c r="U16" s="12"/>
      <c r="V16" s="140">
        <f ca="1">IF(U16&gt;0,(INDIRECT(ADDRESS(U16,$U$7,,,"ТаблицаСоответствия"))+W16)*$U$8,0)</f>
        <v>0</v>
      </c>
      <c r="W16" s="30"/>
      <c r="X16" s="12"/>
      <c r="Y16" s="140">
        <f ca="1">IF(X16&gt;0,(INDIRECT(ADDRESS(X16,$X$7,,,"ТаблицаСоответствия"))+Z16)*$X$8,0)</f>
        <v>0</v>
      </c>
      <c r="Z16" s="30"/>
      <c r="AA16" s="12"/>
      <c r="AB16" s="140">
        <f ca="1">IF(AA16&gt;0,(INDIRECT(ADDRESS(AA16,$AA$7,,,"ТаблицаСоответствия"))+AC16)*$AA$8,0)</f>
        <v>0</v>
      </c>
      <c r="AC16" s="30"/>
      <c r="AD16" s="12"/>
      <c r="AE16" s="140">
        <f ca="1">IF(AD16&gt;0,(INDIRECT(ADDRESS(AD16,$AD$7,,,"ТаблицаСоответствия"))+AF16)*$AD$8,0)</f>
        <v>0</v>
      </c>
      <c r="AF16" s="30"/>
      <c r="AG16" s="12"/>
      <c r="AH16" s="140">
        <f ca="1">IF(AG16&gt;0,(INDIRECT(ADDRESS(AG16,$AG$7,,,"ТаблицаСоответствия"))+AI16)*$AG$8,0)</f>
        <v>0</v>
      </c>
      <c r="AI16" s="30"/>
      <c r="AJ16" s="12"/>
      <c r="AK16" s="140">
        <f ca="1">IF(AJ16&gt;0,(INDIRECT(ADDRESS(AJ16,$AJ$7,,,"ТаблицаСоответствия"))+AL16)*$AJ$8,0)</f>
        <v>0</v>
      </c>
      <c r="AL16" s="30"/>
      <c r="AM16" s="12"/>
      <c r="AN16" s="140">
        <f ca="1">IF(AM16&gt;0,(INDIRECT(ADDRESS(AM16,$AM$7,,,"ТаблицаСоответствия"))+AO16)*$AM$8,0)</f>
        <v>0</v>
      </c>
      <c r="AO16" s="30"/>
      <c r="AP16" s="12"/>
      <c r="AQ16" s="140">
        <f ca="1">IF(AP16&gt;0,(INDIRECT(ADDRESS(AP16,$AP$7,,,"ТаблицаСоответствия"))+AR16)*$AP$8,0)</f>
        <v>0</v>
      </c>
      <c r="AR16" s="30"/>
      <c r="AS16" s="12"/>
      <c r="AT16" s="162">
        <f ca="1">IF(AS16&gt;0,(INDIRECT(ADDRESS(AS16,$AS$7,,,"ТаблицаСоответствия"))+AU16)*$AS$8,0)</f>
        <v>0</v>
      </c>
      <c r="AU16" s="9"/>
      <c r="AV16" s="12"/>
      <c r="AW16" s="7">
        <f ca="1">IF(AV16&gt;0,ROUND((INDIRECT(ADDRESS(AV16,$AV$7,,,"ТаблицаСоответствия"))+AX16)*$AV$8,0),)</f>
        <v>0</v>
      </c>
      <c r="AX16" s="9"/>
      <c r="AY16" s="12"/>
      <c r="AZ16" s="7">
        <f ca="1">IF(AY16&gt;0,ROUND((INDIRECT(ADDRESS(AY16,$AY$7,,,"ТаблицаСоответствия"))+BA16)*$AY$8,0),)</f>
        <v>0</v>
      </c>
      <c r="BA16" s="9"/>
      <c r="BB16" s="12"/>
      <c r="BC16" s="27">
        <f ca="1">IF(BB16&gt;0,ROUND((INDIRECT(ADDRESS(BB16,$BB$7,,,"ТаблицаСоответствия"))+BD16)*$BB$8,0),)</f>
        <v>0</v>
      </c>
      <c r="BD16" s="9"/>
      <c r="BE16" s="12">
        <v>70</v>
      </c>
      <c r="BF16" s="27">
        <f ca="1">IF(BE16&gt;0,ROUND((INDIRECT(ADDRESS(BE16,$BE$7,,,"ТаблицаСоответствия"))+BG16)*$BE$8,0),)</f>
        <v>16</v>
      </c>
      <c r="BG16" s="9"/>
      <c r="BH16" s="12">
        <v>68</v>
      </c>
      <c r="BI16" s="27">
        <f ca="1">IF(BH16&gt;0,ROUND((INDIRECT(ADDRESS(BH16,$BH$7,,,"ТаблицаСоответствия"))+BJ16)*$BH$8,0),)</f>
        <v>16</v>
      </c>
      <c r="BJ16" s="9"/>
      <c r="BK16" s="12">
        <v>10</v>
      </c>
      <c r="BL16" s="27">
        <f ca="1">IF(BK16&gt;0,ROUND((INDIRECT(ADDRESS(BK16,$BK$7,,,"ТаблицаСоответствия"))+BM16)*$BK$8,0),)</f>
        <v>22</v>
      </c>
      <c r="BM16" s="9"/>
      <c r="BN16" s="12">
        <v>139</v>
      </c>
      <c r="BO16" s="27">
        <f ca="1">IF(BN16&gt;0,ROUND((INDIRECT(ADDRESS(BN16,$BN$7,,,"ТаблицаСоответствия"))+BP16)*$BN$8,0),)</f>
        <v>16</v>
      </c>
      <c r="BP16" s="9"/>
      <c r="BQ16" s="12">
        <v>150</v>
      </c>
      <c r="BR16" s="27">
        <f ca="1">IF(BQ16&gt;0,ROUND((INDIRECT(ADDRESS(BQ16,$BQ$7,,,"ТаблицаСоответствия"))+BS16)*$BQ$8,0),)</f>
        <v>16</v>
      </c>
      <c r="BS16" s="9"/>
      <c r="BT16" s="12"/>
      <c r="BU16" s="27">
        <f ca="1">IF(BT16&gt;0,ROUND((INDIRECT(ADDRESS(BT16,$BT$7,,,"ТаблицаСоответствия"))+BV16)*$BT$8,0),)</f>
        <v>0</v>
      </c>
      <c r="BV16" s="9"/>
      <c r="BW16" s="12"/>
      <c r="BX16" s="27">
        <f ca="1">IF(BW16&gt;0,ROUND((INDIRECT(ADDRESS(BW16,$BW$7,,,"ТаблицаСоответствия"))+BY16)*$BW$8,0),)</f>
        <v>0</v>
      </c>
      <c r="BY16" s="9"/>
      <c r="BZ16" s="12"/>
      <c r="CA16" s="27">
        <f ca="1">IF(BZ16&gt;0,ROUND((INDIRECT(ADDRESS(BZ16,$BZ$7,,,"ТаблицаСоответствия"))+CB16)*$BZ$8,0),)</f>
        <v>0</v>
      </c>
      <c r="CB16" s="9"/>
      <c r="CC16" s="12"/>
      <c r="CD16" s="27">
        <f ca="1">IF(CC16&gt;0,ROUND((INDIRECT(ADDRESS(CC16,$CC$7,,,"ТаблицаСоответствия"))+CE16)*$CC$8,0),)</f>
        <v>0</v>
      </c>
      <c r="CE16" s="9"/>
      <c r="CF16" s="12"/>
      <c r="CG16" s="27">
        <f ca="1">IF(CF16&gt;0,ROUND((INDIRECT(ADDRESS(CF16,$CF$7,,,"ТаблицаСоответствия"))+CH16)*$CF$8,0),)</f>
        <v>0</v>
      </c>
      <c r="CH16" s="9"/>
      <c r="CI16" s="12"/>
      <c r="CJ16" s="27">
        <f ca="1">IF(CI16&gt;0,ROUND((INDIRECT(ADDRESS(CI16,$CI$7,,,"ТаблицаСоответствия"))+CK16)*$CI$8,0),)</f>
        <v>0</v>
      </c>
      <c r="CK16" s="9"/>
      <c r="CL16" s="12"/>
      <c r="CM16" s="27">
        <f ca="1">IF(CL16&gt;0,ROUND((INDIRECT(ADDRESS(CL16,$CL$7,,,"ТаблицаСоответствия"))+CN16)*$CL$8,0),)</f>
        <v>0</v>
      </c>
      <c r="CN16" s="9"/>
      <c r="CO16" s="12"/>
      <c r="CP16" s="27">
        <f ca="1">IF(CO16&gt;0,ROUND((INDIRECT(ADDRESS(CO16,$CO$7,,,"ТаблицаСоответствия"))+CQ16)*$CO$8,0),)</f>
        <v>0</v>
      </c>
      <c r="CQ16" s="30"/>
      <c r="CR16" s="12"/>
      <c r="CS16" s="27">
        <f ca="1">IF(CR16&gt;0,ROUND((INDIRECT(ADDRESS(CR16,$CR$7,,,"ТаблицаСоответствия"))+CT16)*$CR$8,0),)</f>
        <v>0</v>
      </c>
      <c r="CT16" s="30"/>
      <c r="CU16" s="12"/>
      <c r="CV16" s="26">
        <f ca="1">IF(CU16&gt;0,ROUND((INDIRECT(ADDRESS(CU16,$CU$7,,,"ТаблицаСоответствия"))+CW16)*$CU$8,0),)</f>
        <v>0</v>
      </c>
      <c r="CW16" s="9"/>
      <c r="CX16" s="12"/>
      <c r="CY16" s="27">
        <f ca="1">IF(CX16&gt;0,ROUND((INDIRECT(ADDRESS(CX16,$CX$7,,,"ТаблицаСоответствия"))+CZ16)*$CX$8,0),)</f>
        <v>0</v>
      </c>
      <c r="CZ16" s="9"/>
      <c r="DA16" s="12"/>
      <c r="DB16" s="27">
        <f ca="1">IF(DA16&gt;0,ROUND((INDIRECT(ADDRESS(DA16,$DA$7,,,"ТаблицаСоответствия"))+DC16)*$DA$8,0),)</f>
        <v>0</v>
      </c>
      <c r="DC16" s="9"/>
      <c r="DD16" s="12"/>
      <c r="DE16" s="27">
        <f ca="1">IF(DD16&gt;0,ROUND((INDIRECT(ADDRESS(DD16,$DD$7,,,"ТаблицаСоответствия"))+DF16)*$DD$8,0),)</f>
        <v>0</v>
      </c>
      <c r="DF16" s="9"/>
      <c r="DG16" s="12"/>
      <c r="DH16" s="27">
        <f ca="1">IF(DG16&gt;0,ROUND((INDIRECT(ADDRESS(DG16,$DG$7,,,"ТаблицаСоответствия"))+DI16)*$DG$8,0),)</f>
        <v>0</v>
      </c>
      <c r="DI16" s="9"/>
      <c r="DJ16" s="12"/>
      <c r="DK16" s="27">
        <f ca="1">IF(DJ16&gt;0,ROUND((INDIRECT(ADDRESS(DJ16,$DJ$7,,,"ТаблицаСоответствия"))+DL16)*$DJ$8,0),)</f>
        <v>0</v>
      </c>
      <c r="DL16" s="9"/>
      <c r="DM16" s="12"/>
      <c r="DN16" s="27">
        <f ca="1">IF(DM16&gt;0,ROUND((INDIRECT(ADDRESS(DM16,$DM$7,,,"ТаблицаСоответствия"))+DO16)*$DM$8,0),)</f>
        <v>0</v>
      </c>
      <c r="DO16" s="9"/>
      <c r="DP16" s="127">
        <f ca="1">SUM(CV16,DE16,Y16,AQ16,BO16,CJ16,CM16,D16,G16,J16,M16,S16,V16,AB16,AN16,AW16,AZ16,AH16,AK16,CP16,CS16,BI16,CA16,CD16,BL16,AE16,CY16,BC16,CG16,BX16,DH16,BU16,BR16,AT16,DB16,BF16,DK16,DN16)</f>
        <v>86</v>
      </c>
      <c r="DQ16" s="81" t="str">
        <f t="shared" si="1"/>
        <v>Реут Леонид - Козлова Ульяна</v>
      </c>
      <c r="DR16" s="82"/>
      <c r="DS16" s="83"/>
      <c r="DT16" s="31">
        <f t="shared" ca="1" si="2"/>
        <v>7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</row>
    <row r="17" spans="1:146" ht="15.75" thickBot="1" x14ac:dyDescent="0.3">
      <c r="A17" s="28">
        <f t="shared" si="0"/>
        <v>8</v>
      </c>
      <c r="B17" s="136" t="s">
        <v>84</v>
      </c>
      <c r="C17" s="12"/>
      <c r="D17" s="140">
        <f ca="1">IF(C17&gt;0,(INDIRECT(ADDRESS(C17,$C$7,,,"ТаблицаСоответствия"))+E17)*$C$8,0)</f>
        <v>0</v>
      </c>
      <c r="E17" s="30"/>
      <c r="F17" s="12"/>
      <c r="G17" s="140">
        <f ca="1">IF(F17&gt;0,(INDIRECT(ADDRESS(F17,$F$7,,,"ТаблицаСоответствия"))+H17)*$F$8,0)</f>
        <v>0</v>
      </c>
      <c r="H17" s="30"/>
      <c r="I17" s="12"/>
      <c r="J17" s="140">
        <f ca="1">IF(I17&gt;0,(INDIRECT(ADDRESS(I17,$I$7,,,"ТаблицаСоответствия"))+K17)*$I$8,0)</f>
        <v>0</v>
      </c>
      <c r="K17" s="30"/>
      <c r="L17" s="12"/>
      <c r="M17" s="140">
        <f ca="1">IF(L17&gt;0,(INDIRECT(ADDRESS(L17,$L$7,,,"ТаблицаСоответствия"))+N17)*$L$8,0)</f>
        <v>0</v>
      </c>
      <c r="N17" s="30"/>
      <c r="O17" s="12"/>
      <c r="P17" s="140">
        <f ca="1">IF(O17&gt;0,(INDIRECT(ADDRESS(O17,$O$7,,,"ТаблицаСоответствия"))+Q17)*$O$8,0)</f>
        <v>0</v>
      </c>
      <c r="Q17" s="30"/>
      <c r="R17" s="12"/>
      <c r="S17" s="140">
        <f ca="1">IF(R17&gt;0,(INDIRECT(ADDRESS(R17,$R$7,,,"ТаблицаСоответствия"))+T17)*$R$8,0)</f>
        <v>0</v>
      </c>
      <c r="T17" s="30"/>
      <c r="U17" s="12"/>
      <c r="V17" s="140">
        <f ca="1">IF(U17&gt;0,(INDIRECT(ADDRESS(U17,$U$7,,,"ТаблицаСоответствия"))+W17)*$U$8,0)</f>
        <v>0</v>
      </c>
      <c r="W17" s="30"/>
      <c r="X17" s="12"/>
      <c r="Y17" s="140">
        <f ca="1">IF(X17&gt;0,(INDIRECT(ADDRESS(X17,$X$7,,,"ТаблицаСоответствия"))+Z17)*$X$8,0)</f>
        <v>0</v>
      </c>
      <c r="Z17" s="30"/>
      <c r="AA17" s="12">
        <v>79</v>
      </c>
      <c r="AB17" s="140">
        <f ca="1">IF(AA17&gt;0,(INDIRECT(ADDRESS(AA17,$AA$7,,,"ТаблицаСоответствия"))+AC17)*$AA$8,0)</f>
        <v>18</v>
      </c>
      <c r="AC17" s="30"/>
      <c r="AD17" s="12"/>
      <c r="AE17" s="140">
        <f ca="1">IF(AD17&gt;0,(INDIRECT(ADDRESS(AD17,$AD$7,,,"ТаблицаСоответствия"))+AF17)*$AD$8,0)</f>
        <v>0</v>
      </c>
      <c r="AF17" s="30"/>
      <c r="AG17" s="12"/>
      <c r="AH17" s="140">
        <f ca="1">IF(AG17&gt;0,(INDIRECT(ADDRESS(AG17,$AG$7,,,"ТаблицаСоответствия"))+AI17)*$AG$8,0)</f>
        <v>0</v>
      </c>
      <c r="AI17" s="30"/>
      <c r="AJ17" s="12">
        <v>12</v>
      </c>
      <c r="AK17" s="140">
        <f ca="1">IF(AJ17&gt;0,(INDIRECT(ADDRESS(AJ17,$AJ$7,,,"ТаблицаСоответствия"))+AL17)*$AJ$8,0)</f>
        <v>2.8</v>
      </c>
      <c r="AL17" s="30"/>
      <c r="AM17" s="12"/>
      <c r="AN17" s="140">
        <f ca="1">IF(AM17&gt;0,(INDIRECT(ADDRESS(AM17,$AM$7,,,"ТаблицаСоответствия"))+AO17)*$AM$8,0)</f>
        <v>0</v>
      </c>
      <c r="AO17" s="30"/>
      <c r="AP17" s="12">
        <v>5</v>
      </c>
      <c r="AQ17" s="140">
        <f ca="1">IF(AP17&gt;0,(INDIRECT(ADDRESS(AP17,$AP$7,,,"ТаблицаСоответствия"))+AR17)*$AP$8,0)</f>
        <v>4.8</v>
      </c>
      <c r="AR17" s="30"/>
      <c r="AS17" s="12">
        <v>4</v>
      </c>
      <c r="AT17" s="162">
        <f ca="1">IF(AS17&gt;0,(INDIRECT(ADDRESS(AS17,$AS$7,,,"ТаблицаСоответствия"))+AU17)*$AS$8,0)</f>
        <v>6</v>
      </c>
      <c r="AU17" s="30"/>
      <c r="AV17" s="12"/>
      <c r="AW17" s="27">
        <f ca="1">IF(AV17&gt;0,ROUND((INDIRECT(ADDRESS(AV17,$AV$7,,,"ТаблицаСоответствия"))+AX17)*$AV$8,0),)</f>
        <v>0</v>
      </c>
      <c r="AX17" s="30"/>
      <c r="AY17" s="12"/>
      <c r="AZ17" s="27">
        <f ca="1">IF(AY17&gt;0,ROUND((INDIRECT(ADDRESS(AY17,$AY$7,,,"ТаблицаСоответствия"))+BA17)*$AY$8,0),)</f>
        <v>0</v>
      </c>
      <c r="BA17" s="30"/>
      <c r="BB17" s="12">
        <v>696</v>
      </c>
      <c r="BC17" s="27">
        <v>18</v>
      </c>
      <c r="BD17" s="30"/>
      <c r="BE17" s="12"/>
      <c r="BF17" s="27">
        <f ca="1">IF(BE17&gt;0,ROUND((INDIRECT(ADDRESS(BE17,$BE$7,,,"ТаблицаСоответствия"))+BG17)*$BE$8,0),)</f>
        <v>0</v>
      </c>
      <c r="BG17" s="30"/>
      <c r="BH17" s="12"/>
      <c r="BI17" s="27">
        <f ca="1">IF(BH17&gt;0,ROUND((INDIRECT(ADDRESS(BH17,$BH$7,,,"ТаблицаСоответствия"))+BJ17)*$BH$8,0),)</f>
        <v>0</v>
      </c>
      <c r="BJ17" s="9"/>
      <c r="BK17" s="12"/>
      <c r="BL17" s="27">
        <f ca="1">IF(BK17&gt;0,ROUND((INDIRECT(ADDRESS(BK17,$BK$7,,,"ТаблицаСоответствия"))+BM17)*$BK$8,0),)</f>
        <v>0</v>
      </c>
      <c r="BM17" s="9"/>
      <c r="BN17" s="12"/>
      <c r="BO17" s="27">
        <f ca="1">IF(BN17&gt;0,ROUND((INDIRECT(ADDRESS(BN17,$BN$7,,,"ТаблицаСоответствия"))+BP17)*$BN$8,0),)</f>
        <v>0</v>
      </c>
      <c r="BP17" s="9"/>
      <c r="BQ17" s="12"/>
      <c r="BR17" s="27">
        <f ca="1">IF(BQ17&gt;0,ROUND((INDIRECT(ADDRESS(BQ17,$BQ$7,,,"ТаблицаСоответствия"))+BS17)*$BQ$8,0),)</f>
        <v>0</v>
      </c>
      <c r="BS17" s="9"/>
      <c r="BT17" s="12"/>
      <c r="BU17" s="27">
        <f ca="1">IF(BT17&gt;0,ROUND((INDIRECT(ADDRESS(BT17,$BT$7,,,"ТаблицаСоответствия"))+BV17)*$BT$8,0),)</f>
        <v>0</v>
      </c>
      <c r="BV17" s="9"/>
      <c r="BW17" s="12"/>
      <c r="BX17" s="27">
        <f ca="1">IF(BW17&gt;0,ROUND((INDIRECT(ADDRESS(BW17,$BW$7,,,"ТаблицаСоответствия"))+BY17)*$BW$8,0),)</f>
        <v>0</v>
      </c>
      <c r="BY17" s="9"/>
      <c r="BZ17" s="12"/>
      <c r="CA17" s="27">
        <f ca="1">IF(BZ17&gt;0,ROUND((INDIRECT(ADDRESS(BZ17,$BZ$7,,,"ТаблицаСоответствия"))+CB17)*$BZ$8,0),)</f>
        <v>0</v>
      </c>
      <c r="CB17" s="9"/>
      <c r="CC17" s="12"/>
      <c r="CD17" s="27">
        <f ca="1">IF(CC17&gt;0,ROUND((INDIRECT(ADDRESS(CC17,$CC$7,,,"ТаблицаСоответствия"))+CE17)*$CC$8,0),)</f>
        <v>0</v>
      </c>
      <c r="CE17" s="9"/>
      <c r="CF17" s="12"/>
      <c r="CG17" s="27">
        <f ca="1">IF(CF17&gt;0,ROUND((INDIRECT(ADDRESS(CF17,$CF$7,,,"ТаблицаСоответствия"))+CH17)*$CF$8,0),)</f>
        <v>0</v>
      </c>
      <c r="CH17" s="9"/>
      <c r="CI17" s="12"/>
      <c r="CJ17" s="27">
        <f ca="1">IF(CI17&gt;0,ROUND((INDIRECT(ADDRESS(CI17,$CI$7,,,"ТаблицаСоответствия"))+CK17)*$CI$8,0),)</f>
        <v>0</v>
      </c>
      <c r="CK17" s="9"/>
      <c r="CL17" s="12"/>
      <c r="CM17" s="27">
        <f ca="1">IF(CL17&gt;0,ROUND((INDIRECT(ADDRESS(CL17,$CL$7,,,"ТаблицаСоответствия"))+CN17)*$CL$8,0),)</f>
        <v>0</v>
      </c>
      <c r="CN17" s="9"/>
      <c r="CO17" s="12"/>
      <c r="CP17" s="27">
        <f ca="1">IF(CO17&gt;0,ROUND((INDIRECT(ADDRESS(CO17,$CO$7,,,"ТаблицаСоответствия"))+CQ17)*$CO$8,0),)</f>
        <v>0</v>
      </c>
      <c r="CQ17" s="30"/>
      <c r="CR17" s="12"/>
      <c r="CS17" s="27">
        <f ca="1">IF(CR17&gt;0,ROUND((INDIRECT(ADDRESS(CR17,$CR$7,,,"ТаблицаСоответствия"))+CT17)*$CR$8,0),)</f>
        <v>0</v>
      </c>
      <c r="CT17" s="30"/>
      <c r="CU17" s="12"/>
      <c r="CV17" s="26">
        <f ca="1">IF(CU17&gt;0,ROUND((INDIRECT(ADDRESS(CU17,$CU$7,,,"ТаблицаСоответствия"))+CW17)*$CU$8,0),)</f>
        <v>0</v>
      </c>
      <c r="CW17" s="9"/>
      <c r="CX17" s="12"/>
      <c r="CY17" s="27">
        <f ca="1">IF(CX17&gt;0,ROUND((INDIRECT(ADDRESS(CX17,$CX$7,,,"ТаблицаСоответствия"))+CZ17)*$CX$8,0),)</f>
        <v>0</v>
      </c>
      <c r="CZ17" s="9"/>
      <c r="DA17" s="12"/>
      <c r="DB17" s="27">
        <f ca="1">IF(DA17&gt;0,ROUND((INDIRECT(ADDRESS(DA17,$DA$7,,,"ТаблицаСоответствия"))+DC17)*$DA$8,0),)</f>
        <v>0</v>
      </c>
      <c r="DC17" s="9"/>
      <c r="DD17" s="12"/>
      <c r="DE17" s="27">
        <f ca="1">IF(DD17&gt;0,ROUND((INDIRECT(ADDRESS(DD17,$DD$7,,,"ТаблицаСоответствия"))+DF17)*$DD$8,0),)</f>
        <v>0</v>
      </c>
      <c r="DF17" s="9"/>
      <c r="DG17" s="12"/>
      <c r="DH17" s="27">
        <f ca="1">IF(DG17&gt;0,ROUND((INDIRECT(ADDRESS(DG17,$DG$7,,,"ТаблицаСоответствия"))+DI17)*$DG$8,0),)</f>
        <v>0</v>
      </c>
      <c r="DI17" s="9"/>
      <c r="DJ17" s="12"/>
      <c r="DK17" s="27">
        <f ca="1">IF(DJ17&gt;0,ROUND((INDIRECT(ADDRESS(DJ17,$DJ$7,,,"ТаблицаСоответствия"))+DL17)*$DJ$8,0),)</f>
        <v>0</v>
      </c>
      <c r="DL17" s="9"/>
      <c r="DM17" s="12"/>
      <c r="DN17" s="27">
        <f ca="1">IF(DM17&gt;0,ROUND((INDIRECT(ADDRESS(DM17,$DM$7,,,"ТаблицаСоответствия"))+DO17)*$DM$8,0),)</f>
        <v>0</v>
      </c>
      <c r="DO17" s="9"/>
      <c r="DP17" s="127">
        <f ca="1">SUM(CV17,DE17,Y17,AQ17,BO17,CJ17,CM17,D17,G17,J17,M17,S17,V17,AB17,AN17,AW17,AZ17,AH17,AK17,CP17,CS17,BI17,CA17,CD17,BL17,AE17,CY17,BC17,CG17,BX17,DH17,BU17,BR17,AT17,DB17,BF17,DK17,DN17)</f>
        <v>49.6</v>
      </c>
      <c r="DQ17" s="81" t="str">
        <f t="shared" si="1"/>
        <v xml:space="preserve"> Нуртазин Амир - Терентьева Виктория</v>
      </c>
      <c r="DR17" s="82"/>
      <c r="DS17" s="83"/>
      <c r="DT17" s="31">
        <f t="shared" ca="1" si="2"/>
        <v>8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</row>
    <row r="18" spans="1:146" ht="18.75" customHeight="1" thickBot="1" x14ac:dyDescent="0.3">
      <c r="A18" s="28">
        <f t="shared" si="0"/>
        <v>9</v>
      </c>
      <c r="B18" s="193" t="s">
        <v>83</v>
      </c>
      <c r="C18" s="12"/>
      <c r="D18" s="140">
        <f ca="1">IF(C18&gt;0,(INDIRECT(ADDRESS(C18,$C$7,,,"ТаблицаСоответствия"))+E18)*$C$8,0)</f>
        <v>0</v>
      </c>
      <c r="E18" s="30"/>
      <c r="F18" s="12"/>
      <c r="G18" s="140">
        <f ca="1">IF(F18&gt;0,(INDIRECT(ADDRESS(F18,$F$7,,,"ТаблицаСоответствия"))+H18)*$F$8,0)</f>
        <v>0</v>
      </c>
      <c r="H18" s="30"/>
      <c r="I18" s="12"/>
      <c r="J18" s="140">
        <f ca="1">IF(I18&gt;0,(INDIRECT(ADDRESS(I18,$I$7,,,"ТаблицаСоответствия"))+K18)*$I$8,0)</f>
        <v>0</v>
      </c>
      <c r="K18" s="30"/>
      <c r="L18" s="12"/>
      <c r="M18" s="140">
        <f ca="1">IF(L18&gt;0,(INDIRECT(ADDRESS(L18,$L$7,,,"ТаблицаСоответствия"))+N18)*$L$8,0)</f>
        <v>0</v>
      </c>
      <c r="N18" s="30"/>
      <c r="O18" s="12"/>
      <c r="P18" s="140">
        <f ca="1">IF(O18&gt;0,(INDIRECT(ADDRESS(O18,$O$7,,,"ТаблицаСоответствия"))+Q18)*$O$8,0)</f>
        <v>0</v>
      </c>
      <c r="Q18" s="30"/>
      <c r="R18" s="12"/>
      <c r="S18" s="140">
        <f ca="1">IF(R18&gt;0,(INDIRECT(ADDRESS(R18,$R$7,,,"ТаблицаСоответствия"))+T18)*$R$8,0)</f>
        <v>0</v>
      </c>
      <c r="T18" s="30"/>
      <c r="U18" s="12"/>
      <c r="V18" s="140">
        <f ca="1">IF(U18&gt;0,(INDIRECT(ADDRESS(U18,$U$7,,,"ТаблицаСоответствия"))+W18)*$U$8,0)</f>
        <v>0</v>
      </c>
      <c r="W18" s="30"/>
      <c r="X18" s="12"/>
      <c r="Y18" s="140">
        <f ca="1">IF(X18&gt;0,(INDIRECT(ADDRESS(X18,$X$7,,,"ТаблицаСоответствия"))+Z18)*$X$8,0)</f>
        <v>0</v>
      </c>
      <c r="Z18" s="30"/>
      <c r="AA18" s="12">
        <v>81</v>
      </c>
      <c r="AB18" s="140">
        <f ca="1">IF(AA18&gt;0,(INDIRECT(ADDRESS(AA18,$AA$7,,,"ТаблицаСоответствия"))+AC18)*$AA$8,0)</f>
        <v>18</v>
      </c>
      <c r="AC18" s="30"/>
      <c r="AD18" s="12"/>
      <c r="AE18" s="140">
        <f ca="1">IF(AD18&gt;0,(INDIRECT(ADDRESS(AD18,$AD$7,,,"ТаблицаСоответствия"))+AF18)*$AD$8,0)</f>
        <v>0</v>
      </c>
      <c r="AF18" s="30"/>
      <c r="AG18" s="12"/>
      <c r="AH18" s="140">
        <f ca="1">IF(AG18&gt;0,(INDIRECT(ADDRESS(AG18,$AG$7,,,"ТаблицаСоответствия"))+AI18)*$AG$8,0)</f>
        <v>0</v>
      </c>
      <c r="AI18" s="30"/>
      <c r="AJ18" s="12">
        <v>11</v>
      </c>
      <c r="AK18" s="140">
        <f ca="1">IF(AJ18&gt;0,(INDIRECT(ADDRESS(AJ18,$AJ$7,,,"ТаблицаСоответствия"))+AL18)*$AJ$8,0)</f>
        <v>5.6</v>
      </c>
      <c r="AL18" s="30"/>
      <c r="AM18" s="12">
        <v>5</v>
      </c>
      <c r="AN18" s="140">
        <f ca="1">IF(AM18&gt;0,(INDIRECT(ADDRESS(AM18,$AM$7,,,"ТаблицаСоответствия"))+AO18)*$AM$8,0)</f>
        <v>5.6</v>
      </c>
      <c r="AO18" s="30"/>
      <c r="AP18" s="12"/>
      <c r="AQ18" s="140">
        <f ca="1">IF(AP18&gt;0,(INDIRECT(ADDRESS(AP18,$AP$7,,,"ТаблицаСоответствия"))+AR18)*$AP$8,0)</f>
        <v>0</v>
      </c>
      <c r="AR18" s="30"/>
      <c r="AS18" s="12"/>
      <c r="AT18" s="162">
        <f ca="1">IF(AS18&gt;0,(INDIRECT(ADDRESS(AS18,$AS$7,,,"ТаблицаСоответствия"))+AU18)*$AS$8,0)</f>
        <v>0</v>
      </c>
      <c r="AU18" s="9"/>
      <c r="AV18" s="12">
        <v>103</v>
      </c>
      <c r="AW18" s="7">
        <f ca="1">IF(AV18&gt;0,ROUND((INDIRECT(ADDRESS(AV18,$AV$7,,,"ТаблицаСоответствия"))+AX18)*$AV$8,0),)</f>
        <v>16</v>
      </c>
      <c r="AX18" s="9"/>
      <c r="AY18" s="12"/>
      <c r="AZ18" s="7">
        <f ca="1">IF(AY18&gt;0,ROUND((INDIRECT(ADDRESS(AY18,$AY$7,,,"ТаблицаСоответствия"))+BA18)*$AY$8,0),)</f>
        <v>0</v>
      </c>
      <c r="BA18" s="9"/>
      <c r="BB18" s="12"/>
      <c r="BC18" s="27">
        <f ca="1">IF(BB18&gt;0,ROUND((INDIRECT(ADDRESS(BB18,$BB$7,,,"ТаблицаСоответствия"))+BD18)*$BB$8,0),)</f>
        <v>0</v>
      </c>
      <c r="BD18" s="9"/>
      <c r="BE18" s="12"/>
      <c r="BF18" s="27">
        <f ca="1">IF(BE18&gt;0,ROUND((INDIRECT(ADDRESS(BE18,$BE$7,,,"ТаблицаСоответствия"))+BG18)*$BE$8,0),)</f>
        <v>0</v>
      </c>
      <c r="BG18" s="9"/>
      <c r="BH18" s="12"/>
      <c r="BI18" s="27">
        <f ca="1">IF(BH18&gt;0,ROUND((INDIRECT(ADDRESS(BH18,$BH$7,,,"ТаблицаСоответствия"))+BJ18)*$BH$8,0),)</f>
        <v>0</v>
      </c>
      <c r="BJ18" s="9"/>
      <c r="BK18" s="12"/>
      <c r="BL18" s="27">
        <f ca="1">IF(BK18&gt;0,ROUND((INDIRECT(ADDRESS(BK18,$BK$7,,,"ТаблицаСоответствия"))+BM18)*$BK$8,0),)</f>
        <v>0</v>
      </c>
      <c r="BM18" s="9"/>
      <c r="BN18" s="12"/>
      <c r="BO18" s="27">
        <f ca="1">IF(BN18&gt;0,ROUND((INDIRECT(ADDRESS(BN18,$BN$7,,,"ТаблицаСоответствия"))+BP18)*$BN$8,0),)</f>
        <v>0</v>
      </c>
      <c r="BP18" s="9"/>
      <c r="BQ18" s="12"/>
      <c r="BR18" s="27">
        <f ca="1">IF(BQ18&gt;0,ROUND((INDIRECT(ADDRESS(BQ18,$BQ$7,,,"ТаблицаСоответствия"))+BS18)*$BQ$8,0),)</f>
        <v>0</v>
      </c>
      <c r="BS18" s="9"/>
      <c r="BT18" s="12"/>
      <c r="BU18" s="27">
        <f ca="1">IF(BT18&gt;0,ROUND((INDIRECT(ADDRESS(BT18,$BT$7,,,"ТаблицаСоответствия"))+BV18)*$BT$8,0),)</f>
        <v>0</v>
      </c>
      <c r="BV18" s="9"/>
      <c r="BW18" s="12"/>
      <c r="BX18" s="27">
        <f ca="1">IF(BW18&gt;0,ROUND((INDIRECT(ADDRESS(BW18,$BW$7,,,"ТаблицаСоответствия"))+BY18)*$BW$8,0),)</f>
        <v>0</v>
      </c>
      <c r="BY18" s="9"/>
      <c r="BZ18" s="12"/>
      <c r="CA18" s="27">
        <f ca="1">IF(BZ18&gt;0,ROUND((INDIRECT(ADDRESS(BZ18,$BZ$7,,,"ТаблицаСоответствия"))+CB18)*$BZ$8,0),)</f>
        <v>0</v>
      </c>
      <c r="CB18" s="9"/>
      <c r="CC18" s="12"/>
      <c r="CD18" s="27">
        <f ca="1">IF(CC18&gt;0,ROUND((INDIRECT(ADDRESS(CC18,$CC$7,,,"ТаблицаСоответствия"))+CE18)*$CC$8,0),)</f>
        <v>0</v>
      </c>
      <c r="CE18" s="9"/>
      <c r="CF18" s="12"/>
      <c r="CG18" s="27">
        <f ca="1">IF(CF18&gt;0,ROUND((INDIRECT(ADDRESS(CF18,$CF$7,,,"ТаблицаСоответствия"))+CH18)*$CF$8,0),)</f>
        <v>0</v>
      </c>
      <c r="CH18" s="9"/>
      <c r="CI18" s="12"/>
      <c r="CJ18" s="27">
        <f ca="1">IF(CI18&gt;0,ROUND((INDIRECT(ADDRESS(CI18,$CI$7,,,"ТаблицаСоответствия"))+CK18)*$CI$8,0),)</f>
        <v>0</v>
      </c>
      <c r="CK18" s="9"/>
      <c r="CL18" s="12"/>
      <c r="CM18" s="27">
        <f ca="1">IF(CL18&gt;0,ROUND((INDIRECT(ADDRESS(CL18,$CL$7,,,"ТаблицаСоответствия"))+CN18)*$CL$8,0),)</f>
        <v>0</v>
      </c>
      <c r="CN18" s="9"/>
      <c r="CO18" s="12"/>
      <c r="CP18" s="27">
        <f ca="1">IF(CO18&gt;0,ROUND((INDIRECT(ADDRESS(CO18,$CO$7,,,"ТаблицаСоответствия"))+CQ18)*$CO$8,0),)</f>
        <v>0</v>
      </c>
      <c r="CQ18" s="30"/>
      <c r="CR18" s="12"/>
      <c r="CS18" s="27">
        <f ca="1">IF(CR18&gt;0,ROUND((INDIRECT(ADDRESS(CR18,$CR$7,,,"ТаблицаСоответствия"))+CT18)*$CR$8,0),)</f>
        <v>0</v>
      </c>
      <c r="CT18" s="30"/>
      <c r="CU18" s="12"/>
      <c r="CV18" s="26">
        <f ca="1">IF(CU18&gt;0,ROUND((INDIRECT(ADDRESS(CU18,$CU$7,,,"ТаблицаСоответствия"))+CW18)*$CU$8,0),)</f>
        <v>0</v>
      </c>
      <c r="CW18" s="9"/>
      <c r="CX18" s="12"/>
      <c r="CY18" s="27">
        <f ca="1">IF(CX18&gt;0,ROUND((INDIRECT(ADDRESS(CX18,$CX$7,,,"ТаблицаСоответствия"))+CZ18)*$CX$8,0),)</f>
        <v>0</v>
      </c>
      <c r="CZ18" s="9"/>
      <c r="DA18" s="12"/>
      <c r="DB18" s="27">
        <f ca="1">IF(DA18&gt;0,ROUND((INDIRECT(ADDRESS(DA18,$DA$7,,,"ТаблицаСоответствия"))+DC18)*$DA$8,0),)</f>
        <v>0</v>
      </c>
      <c r="DC18" s="9"/>
      <c r="DD18" s="12"/>
      <c r="DE18" s="27">
        <f ca="1">IF(DD18&gt;0,ROUND((INDIRECT(ADDRESS(DD18,$DD$7,,,"ТаблицаСоответствия"))+DF18)*$DD$8,0),)</f>
        <v>0</v>
      </c>
      <c r="DF18" s="9"/>
      <c r="DG18" s="12"/>
      <c r="DH18" s="27">
        <f ca="1">IF(DG18&gt;0,ROUND((INDIRECT(ADDRESS(DG18,$DG$7,,,"ТаблицаСоответствия"))+DI18)*$DG$8,0),)</f>
        <v>0</v>
      </c>
      <c r="DI18" s="9"/>
      <c r="DJ18" s="12"/>
      <c r="DK18" s="27">
        <f ca="1">IF(DJ18&gt;0,ROUND((INDIRECT(ADDRESS(DJ18,$DJ$7,,,"ТаблицаСоответствия"))+DL18)*$DJ$8,0),)</f>
        <v>0</v>
      </c>
      <c r="DL18" s="9"/>
      <c r="DM18" s="12"/>
      <c r="DN18" s="27">
        <f ca="1">IF(DM18&gt;0,ROUND((INDIRECT(ADDRESS(DM18,$DM$7,,,"ТаблицаСоответствия"))+DO18)*$DM$8,0),)</f>
        <v>0</v>
      </c>
      <c r="DO18" s="9"/>
      <c r="DP18" s="127">
        <f ca="1">SUM(CV18,DE18,Y18,AQ18,BO18,CJ18,CM18,D18,G18,J18,M18,S18,V18,AB18,AN18,AW18,AZ18,AH18,AK18,CP18,CS18,BI18,CA18,CD18,BL18,AE18,CY18,BC18,CG18,BX18,DH18,BU18,BR18,AT18,DB18,BF18,DK18,DN18)</f>
        <v>45.2</v>
      </c>
      <c r="DQ18" s="81" t="str">
        <f t="shared" si="1"/>
        <v>Тихонов Роман - Семкина Софья</v>
      </c>
      <c r="DR18" s="82"/>
      <c r="DS18" s="83"/>
      <c r="DT18" s="31">
        <f t="shared" ca="1" si="2"/>
        <v>9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</row>
    <row r="19" spans="1:146" ht="15.75" thickBot="1" x14ac:dyDescent="0.3">
      <c r="A19" s="28">
        <f t="shared" si="0"/>
        <v>10</v>
      </c>
      <c r="B19" s="193" t="s">
        <v>149</v>
      </c>
      <c r="C19" s="12"/>
      <c r="D19" s="140">
        <f ca="1">IF(C19&gt;0,(INDIRECT(ADDRESS(C19,$C$7,,,"ТаблицаСоответствия"))+E19)*$C$8,0)</f>
        <v>0</v>
      </c>
      <c r="E19" s="30"/>
      <c r="F19" s="12"/>
      <c r="G19" s="140">
        <f ca="1">IF(F19&gt;0,(INDIRECT(ADDRESS(F19,$F$7,,,"ТаблицаСоответствия"))+H19)*$F$8,0)</f>
        <v>0</v>
      </c>
      <c r="H19" s="30"/>
      <c r="I19" s="12"/>
      <c r="J19" s="140">
        <f ca="1">IF(I19&gt;0,(INDIRECT(ADDRESS(I19,$I$7,,,"ТаблицаСоответствия"))+K19)*$I$8,0)</f>
        <v>0</v>
      </c>
      <c r="K19" s="30"/>
      <c r="L19" s="12"/>
      <c r="M19" s="140">
        <f ca="1">IF(L19&gt;0,(INDIRECT(ADDRESS(L19,$L$7,,,"ТаблицаСоответствия"))+N19)*$L$8,0)</f>
        <v>0</v>
      </c>
      <c r="N19" s="30"/>
      <c r="O19" s="12"/>
      <c r="P19" s="140">
        <f ca="1">IF(O19&gt;0,(INDIRECT(ADDRESS(O19,$O$7,,,"ТаблицаСоответствия"))+Q19)*$O$8,0)</f>
        <v>0</v>
      </c>
      <c r="Q19" s="30"/>
      <c r="R19" s="12"/>
      <c r="S19" s="140">
        <f ca="1">IF(R19&gt;0,(INDIRECT(ADDRESS(R19,$R$7,,,"ТаблицаСоответствия"))+T19)*$R$8,0)</f>
        <v>0</v>
      </c>
      <c r="T19" s="30"/>
      <c r="U19" s="12"/>
      <c r="V19" s="140">
        <f ca="1">IF(U19&gt;0,(INDIRECT(ADDRESS(U19,$U$7,,,"ТаблицаСоответствия"))+W19)*$U$8,0)</f>
        <v>0</v>
      </c>
      <c r="W19" s="30"/>
      <c r="X19" s="12"/>
      <c r="Y19" s="140">
        <f ca="1">IF(X19&gt;0,(INDIRECT(ADDRESS(X19,$X$7,,,"ТаблицаСоответствия"))+Z19)*$X$8,0)</f>
        <v>0</v>
      </c>
      <c r="Z19" s="30"/>
      <c r="AA19" s="12">
        <v>92</v>
      </c>
      <c r="AB19" s="140">
        <f ca="1">IF(AA19&gt;0,(INDIRECT(ADDRESS(AA19,$AA$7,,,"ТаблицаСоответствия"))+AC19)*$AA$8,0)</f>
        <v>18</v>
      </c>
      <c r="AC19" s="30"/>
      <c r="AD19" s="12"/>
      <c r="AE19" s="140">
        <f ca="1">IF(AD19&gt;0,(INDIRECT(ADDRESS(AD19,$AD$7,,,"ТаблицаСоответствия"))+AF19)*$AD$8,0)</f>
        <v>0</v>
      </c>
      <c r="AF19" s="30"/>
      <c r="AG19" s="12"/>
      <c r="AH19" s="140">
        <f ca="1">IF(AG19&gt;0,(INDIRECT(ADDRESS(AG19,$AG$7,,,"ТаблицаСоответствия"))+AI19)*$AG$8,0)</f>
        <v>0</v>
      </c>
      <c r="AI19" s="30"/>
      <c r="AJ19" s="12"/>
      <c r="AK19" s="140">
        <f ca="1">IF(AJ19&gt;0,(INDIRECT(ADDRESS(AJ19,$AJ$7,,,"ТаблицаСоответствия"))+AL19)*$AJ$8,0)</f>
        <v>0</v>
      </c>
      <c r="AL19" s="30"/>
      <c r="AM19" s="12"/>
      <c r="AN19" s="140">
        <f ca="1">IF(AM19&gt;0,(INDIRECT(ADDRESS(AM19,$AM$7,,,"ТаблицаСоответствия"))+AO19)*$AM$8,0)</f>
        <v>0</v>
      </c>
      <c r="AO19" s="30"/>
      <c r="AP19" s="12"/>
      <c r="AQ19" s="140">
        <f ca="1">IF(AP19&gt;0,(INDIRECT(ADDRESS(AP19,$AP$7,,,"ТаблицаСоответствия"))+AR19)*$AP$8,0)</f>
        <v>0</v>
      </c>
      <c r="AR19" s="30"/>
      <c r="AS19" s="12"/>
      <c r="AT19" s="162">
        <f ca="1">IF(AS19&gt;0,(INDIRECT(ADDRESS(AS19,$AS$7,,,"ТаблицаСоответствия"))+AU19)*$AS$8,0)</f>
        <v>0</v>
      </c>
      <c r="AU19" s="9"/>
      <c r="AV19" s="12">
        <v>93</v>
      </c>
      <c r="AW19" s="7">
        <f ca="1">IF(AV19&gt;0,ROUND((INDIRECT(ADDRESS(AV19,$AV$7,,,"ТаблицаСоответствия"))+AX19)*$AV$8,0),)</f>
        <v>16</v>
      </c>
      <c r="AX19" s="9"/>
      <c r="AY19" s="12"/>
      <c r="AZ19" s="7">
        <f ca="1">IF(AY19&gt;0,ROUND((INDIRECT(ADDRESS(AY19,$AY$7,,,"ТаблицаСоответствия"))+BA19)*$AY$8,0),)</f>
        <v>0</v>
      </c>
      <c r="BA19" s="9"/>
      <c r="BB19" s="12"/>
      <c r="BC19" s="27">
        <f ca="1">IF(BB19&gt;0,ROUND((INDIRECT(ADDRESS(BB19,$BB$7,,,"ТаблицаСоответствия"))+BD19)*$BB$8,0),)</f>
        <v>0</v>
      </c>
      <c r="BD19" s="9"/>
      <c r="BE19" s="12"/>
      <c r="BF19" s="27">
        <f ca="1">IF(BE19&gt;0,ROUND((INDIRECT(ADDRESS(BE19,$BE$7,,,"ТаблицаСоответствия"))+BG19)*$BE$8,0),)</f>
        <v>0</v>
      </c>
      <c r="BG19" s="9"/>
      <c r="BH19" s="12"/>
      <c r="BI19" s="27">
        <f ca="1">IF(BH19&gt;0,ROUND((INDIRECT(ADDRESS(BH19,$BH$7,,,"ТаблицаСоответствия"))+BJ19)*$BH$8,0),)</f>
        <v>0</v>
      </c>
      <c r="BJ19" s="9"/>
      <c r="BK19" s="12"/>
      <c r="BL19" s="27">
        <f ca="1">IF(BK19&gt;0,ROUND((INDIRECT(ADDRESS(BK19,$BK$7,,,"ТаблицаСоответствия"))+BM19)*$BK$8,0),)</f>
        <v>0</v>
      </c>
      <c r="BM19" s="9"/>
      <c r="BN19" s="12"/>
      <c r="BO19" s="27">
        <f ca="1">IF(BN19&gt;0,ROUND((INDIRECT(ADDRESS(BN19,$BN$7,,,"ТаблицаСоответствия"))+BP19)*$BN$8,0),)</f>
        <v>0</v>
      </c>
      <c r="BP19" s="9"/>
      <c r="BQ19" s="12"/>
      <c r="BR19" s="27">
        <f ca="1">IF(BQ19&gt;0,ROUND((INDIRECT(ADDRESS(BQ19,$BQ$7,,,"ТаблицаСоответствия"))+BS19)*$BQ$8,0),)</f>
        <v>0</v>
      </c>
      <c r="BS19" s="9"/>
      <c r="BT19" s="12"/>
      <c r="BU19" s="27">
        <f ca="1">IF(BT19&gt;0,ROUND((INDIRECT(ADDRESS(BT19,$BT$7,,,"ТаблицаСоответствия"))+BV19)*$BT$8,0),)</f>
        <v>0</v>
      </c>
      <c r="BV19" s="9"/>
      <c r="BW19" s="12"/>
      <c r="BX19" s="27">
        <f ca="1">IF(BW19&gt;0,ROUND((INDIRECT(ADDRESS(BW19,$BW$7,,,"ТаблицаСоответствия"))+BY19)*$BW$8,0),)</f>
        <v>0</v>
      </c>
      <c r="BY19" s="9"/>
      <c r="BZ19" s="12"/>
      <c r="CA19" s="27">
        <f ca="1">IF(BZ19&gt;0,ROUND((INDIRECT(ADDRESS(BZ19,$BZ$7,,,"ТаблицаСоответствия"))+CB19)*$BZ$8,0),)</f>
        <v>0</v>
      </c>
      <c r="CB19" s="9"/>
      <c r="CC19" s="12"/>
      <c r="CD19" s="27">
        <f ca="1">IF(CC19&gt;0,ROUND((INDIRECT(ADDRESS(CC19,$CC$7,,,"ТаблицаСоответствия"))+CE19)*$CC$8,0),)</f>
        <v>0</v>
      </c>
      <c r="CE19" s="9"/>
      <c r="CF19" s="12"/>
      <c r="CG19" s="27">
        <f ca="1">IF(CF19&gt;0,ROUND((INDIRECT(ADDRESS(CF19,$CF$7,,,"ТаблицаСоответствия"))+CH19)*$CF$8,0),)</f>
        <v>0</v>
      </c>
      <c r="CH19" s="9"/>
      <c r="CI19" s="12"/>
      <c r="CJ19" s="27">
        <f ca="1">IF(CI19&gt;0,ROUND((INDIRECT(ADDRESS(CI19,$CI$7,,,"ТаблицаСоответствия"))+CK19)*$CI$8,0),)</f>
        <v>0</v>
      </c>
      <c r="CK19" s="9"/>
      <c r="CL19" s="12"/>
      <c r="CM19" s="27">
        <f ca="1">IF(CL19&gt;0,ROUND((INDIRECT(ADDRESS(CL19,$CL$7,,,"ТаблицаСоответствия"))+CN19)*$CL$8,0),)</f>
        <v>0</v>
      </c>
      <c r="CN19" s="9"/>
      <c r="CO19" s="12"/>
      <c r="CP19" s="27">
        <f ca="1">IF(CO19&gt;0,ROUND((INDIRECT(ADDRESS(CO19,$CO$7,,,"ТаблицаСоответствия"))+CQ19)*$CO$8,0),)</f>
        <v>0</v>
      </c>
      <c r="CQ19" s="30"/>
      <c r="CR19" s="12"/>
      <c r="CS19" s="27">
        <f ca="1">IF(CR19&gt;0,ROUND((INDIRECT(ADDRESS(CR19,$CR$7,,,"ТаблицаСоответствия"))+CT19)*$CR$8,0),)</f>
        <v>0</v>
      </c>
      <c r="CT19" s="30"/>
      <c r="CU19" s="12"/>
      <c r="CV19" s="26">
        <f ca="1">IF(CU19&gt;0,ROUND((INDIRECT(ADDRESS(CU19,$CU$7,,,"ТаблицаСоответствия"))+CW19)*$CU$8,0),)</f>
        <v>0</v>
      </c>
      <c r="CW19" s="9"/>
      <c r="CX19" s="12"/>
      <c r="CY19" s="27">
        <f ca="1">IF(CX19&gt;0,ROUND((INDIRECT(ADDRESS(CX19,$CX$7,,,"ТаблицаСоответствия"))+CZ19)*$CX$8,0),)</f>
        <v>0</v>
      </c>
      <c r="CZ19" s="9"/>
      <c r="DA19" s="12"/>
      <c r="DB19" s="27">
        <f ca="1">IF(DA19&gt;0,ROUND((INDIRECT(ADDRESS(DA19,$DA$7,,,"ТаблицаСоответствия"))+DC19)*$DA$8,0),)</f>
        <v>0</v>
      </c>
      <c r="DC19" s="9"/>
      <c r="DD19" s="12"/>
      <c r="DE19" s="27">
        <f ca="1">IF(DD19&gt;0,ROUND((INDIRECT(ADDRESS(DD19,$DD$7,,,"ТаблицаСоответствия"))+DF19)*$DD$8,0),)</f>
        <v>0</v>
      </c>
      <c r="DF19" s="9"/>
      <c r="DG19" s="12"/>
      <c r="DH19" s="27">
        <f ca="1">IF(DG19&gt;0,ROUND((INDIRECT(ADDRESS(DG19,$DG$7,,,"ТаблицаСоответствия"))+DI19)*$DG$8,0),)</f>
        <v>0</v>
      </c>
      <c r="DI19" s="9"/>
      <c r="DJ19" s="12"/>
      <c r="DK19" s="27">
        <f ca="1">IF(DJ19&gt;0,ROUND((INDIRECT(ADDRESS(DJ19,$DJ$7,,,"ТаблицаСоответствия"))+DL19)*$DJ$8,0),)</f>
        <v>0</v>
      </c>
      <c r="DL19" s="9"/>
      <c r="DM19" s="12"/>
      <c r="DN19" s="27">
        <f ca="1">IF(DM19&gt;0,ROUND((INDIRECT(ADDRESS(DM19,$DM$7,,,"ТаблицаСоответствия"))+DO19)*$DM$8,0),)</f>
        <v>0</v>
      </c>
      <c r="DO19" s="9"/>
      <c r="DP19" s="127">
        <f ca="1">SUM(CV19,DE19,Y19,AQ19,BO19,CJ19,CM19,D19,G19,J19,M19,S19,V19,AB19,AN19,AW19,AZ19,AH19,AK19,CP19,CS19,BI19,CA19,CD19,BL19,AE19,CY19,BC19,CG19,BX19,DH19,BU19,BR19,AT19,DB19,BF19,DK19,DN19)</f>
        <v>34</v>
      </c>
      <c r="DQ19" s="78" t="str">
        <f t="shared" si="1"/>
        <v>Мильков Александр - Статник Полина</v>
      </c>
      <c r="DR19" s="79"/>
      <c r="DS19" s="80"/>
      <c r="DT19" s="31">
        <f t="shared" ca="1" si="2"/>
        <v>10</v>
      </c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</row>
    <row r="20" spans="1:146" s="32" customFormat="1" ht="15.75" thickBot="1" x14ac:dyDescent="0.3">
      <c r="A20" s="28">
        <f t="shared" si="0"/>
        <v>11</v>
      </c>
      <c r="B20" s="201" t="s">
        <v>17</v>
      </c>
      <c r="C20" s="12"/>
      <c r="D20" s="140">
        <f ca="1">IF(C20&gt;0,(INDIRECT(ADDRESS(C20,$C$7,,,"ТаблицаСоответствия"))+E20)*$C$8,0)</f>
        <v>0</v>
      </c>
      <c r="E20" s="30"/>
      <c r="F20" s="12"/>
      <c r="G20" s="140">
        <f ca="1">IF(F20&gt;0,(INDIRECT(ADDRESS(F20,$F$7,,,"ТаблицаСоответствия"))+H20)*$F$8,0)</f>
        <v>0</v>
      </c>
      <c r="H20" s="30"/>
      <c r="I20" s="12"/>
      <c r="J20" s="140">
        <f ca="1">IF(I20&gt;0,(INDIRECT(ADDRESS(I20,$I$7,,,"ТаблицаСоответствия"))+K20)*$I$8,0)</f>
        <v>0</v>
      </c>
      <c r="K20" s="30"/>
      <c r="L20" s="12"/>
      <c r="M20" s="140">
        <f ca="1">IF(L20&gt;0,(INDIRECT(ADDRESS(L20,$L$7,,,"ТаблицаСоответствия"))+N20)*$L$8,0)</f>
        <v>0</v>
      </c>
      <c r="N20" s="30"/>
      <c r="O20" s="12"/>
      <c r="P20" s="140">
        <f ca="1">IF(O20&gt;0,(INDIRECT(ADDRESS(O20,$O$7,,,"ТаблицаСоответствия"))+Q20)*$O$8,0)</f>
        <v>0</v>
      </c>
      <c r="Q20" s="30"/>
      <c r="R20" s="12"/>
      <c r="S20" s="140">
        <f ca="1">IF(R20&gt;0,(INDIRECT(ADDRESS(R20,$R$7,,,"ТаблицаСоответствия"))+T20)*$R$8,0)</f>
        <v>0</v>
      </c>
      <c r="T20" s="30"/>
      <c r="U20" s="12"/>
      <c r="V20" s="140">
        <f ca="1">IF(U20&gt;0,(INDIRECT(ADDRESS(U20,$U$7,,,"ТаблицаСоответствия"))+W20)*$U$8,0)</f>
        <v>0</v>
      </c>
      <c r="W20" s="30"/>
      <c r="X20" s="12"/>
      <c r="Y20" s="140">
        <f ca="1">IF(X20&gt;0,(INDIRECT(ADDRESS(X20,$X$7,,,"ТаблицаСоответствия"))+Z20)*$X$8,0)</f>
        <v>0</v>
      </c>
      <c r="Z20" s="30"/>
      <c r="AA20" s="12"/>
      <c r="AB20" s="140">
        <f ca="1">IF(AA20&gt;0,(INDIRECT(ADDRESS(AA20,$AA$7,,,"ТаблицаСоответствия"))+AC20)*$AA$8,0)</f>
        <v>0</v>
      </c>
      <c r="AC20" s="30"/>
      <c r="AD20" s="12"/>
      <c r="AE20" s="140">
        <f ca="1">IF(AD20&gt;0,(INDIRECT(ADDRESS(AD20,$AD$7,,,"ТаблицаСоответствия"))+AF20)*$AD$8,0)</f>
        <v>0</v>
      </c>
      <c r="AF20" s="30"/>
      <c r="AG20" s="12"/>
      <c r="AH20" s="140">
        <f ca="1">IF(AG20&gt;0,(INDIRECT(ADDRESS(AG20,$AG$7,,,"ТаблицаСоответствия"))+AI20)*$AG$8,0)</f>
        <v>0</v>
      </c>
      <c r="AI20" s="30"/>
      <c r="AJ20" s="12"/>
      <c r="AK20" s="140">
        <f ca="1">IF(AJ20&gt;0,(INDIRECT(ADDRESS(AJ20,$AJ$7,,,"ТаблицаСоответствия"))+AL20)*$AJ$8,0)</f>
        <v>0</v>
      </c>
      <c r="AL20" s="30"/>
      <c r="AM20" s="12">
        <v>6</v>
      </c>
      <c r="AN20" s="140">
        <f ca="1">IF(AM20&gt;0,(INDIRECT(ADDRESS(AM20,$AM$7,,,"ТаблицаСоответствия"))+AO20)*$AM$8,0)</f>
        <v>2.8</v>
      </c>
      <c r="AO20" s="30"/>
      <c r="AP20" s="12">
        <v>4</v>
      </c>
      <c r="AQ20" s="140">
        <f ca="1">IF(AP20&gt;0,(INDIRECT(ADDRESS(AP20,$AP$7,,,"ТаблицаСоответствия"))+AR20)*$AP$8,0)</f>
        <v>7.1999999999999993</v>
      </c>
      <c r="AR20" s="30"/>
      <c r="AS20" s="12"/>
      <c r="AT20" s="162">
        <f ca="1">IF(AS20&gt;0,(INDIRECT(ADDRESS(AS20,$AS$7,,,"ТаблицаСоответствия"))+AU20)*$AS$8,0)</f>
        <v>0</v>
      </c>
      <c r="AU20" s="9"/>
      <c r="AV20" s="12"/>
      <c r="AW20" s="7">
        <f ca="1">IF(AV20&gt;0,ROUND((INDIRECT(ADDRESS(AV20,$AV$7,,,"ТаблицаСоответствия"))+AX20)*$AV$8,0),)</f>
        <v>0</v>
      </c>
      <c r="AX20" s="9"/>
      <c r="AY20" s="12"/>
      <c r="AZ20" s="7">
        <f ca="1">IF(AY20&gt;0,ROUND((INDIRECT(ADDRESS(AY20,$AY$7,,,"ТаблицаСоответствия"))+BA20)*$AY$8,0),)</f>
        <v>0</v>
      </c>
      <c r="BA20" s="9"/>
      <c r="BB20" s="12"/>
      <c r="BC20" s="27">
        <f ca="1">IF(BB20&gt;0,ROUND((INDIRECT(ADDRESS(BB20,$BB$7,,,"ТаблицаСоответствия"))+BD20)*$BB$8,0),)</f>
        <v>0</v>
      </c>
      <c r="BD20" s="9"/>
      <c r="BE20" s="12"/>
      <c r="BF20" s="27">
        <f ca="1">IF(BE20&gt;0,ROUND((INDIRECT(ADDRESS(BE20,$BE$7,,,"ТаблицаСоответствия"))+BG20)*$BE$8,0),)</f>
        <v>0</v>
      </c>
      <c r="BG20" s="9"/>
      <c r="BH20" s="12"/>
      <c r="BI20" s="27">
        <f ca="1">IF(BH20&gt;0,ROUND((INDIRECT(ADDRESS(BH20,$BH$7,,,"ТаблицаСоответствия"))+BJ20)*$BH$8,0),)</f>
        <v>0</v>
      </c>
      <c r="BJ20" s="9"/>
      <c r="BK20" s="12"/>
      <c r="BL20" s="27">
        <f ca="1">IF(BK20&gt;0,ROUND((INDIRECT(ADDRESS(BK20,$BK$7,,,"ТаблицаСоответствия"))+BM20)*$BK$8,0),)</f>
        <v>0</v>
      </c>
      <c r="BM20" s="9"/>
      <c r="BN20" s="12"/>
      <c r="BO20" s="27">
        <f ca="1">IF(BN20&gt;0,ROUND((INDIRECT(ADDRESS(BN20,$BN$7,,,"ТаблицаСоответствия"))+BP20)*$BN$8,0),)</f>
        <v>0</v>
      </c>
      <c r="BP20" s="9"/>
      <c r="BQ20" s="12"/>
      <c r="BR20" s="27">
        <f ca="1">IF(BQ20&gt;0,ROUND((INDIRECT(ADDRESS(BQ20,$BQ$7,,,"ТаблицаСоответствия"))+BS20)*$BQ$8,0),)</f>
        <v>0</v>
      </c>
      <c r="BS20" s="9"/>
      <c r="BT20" s="12"/>
      <c r="BU20" s="27">
        <f ca="1">IF(BT20&gt;0,ROUND((INDIRECT(ADDRESS(BT20,$BT$7,,,"ТаблицаСоответствия"))+BV20)*$BT$8,0),)</f>
        <v>0</v>
      </c>
      <c r="BV20" s="9"/>
      <c r="BW20" s="12"/>
      <c r="BX20" s="27">
        <f ca="1">IF(BW20&gt;0,ROUND((INDIRECT(ADDRESS(BW20,$BW$7,,,"ТаблицаСоответствия"))+BY20)*$BW$8,0),)</f>
        <v>0</v>
      </c>
      <c r="BY20" s="9"/>
      <c r="BZ20" s="12">
        <v>91</v>
      </c>
      <c r="CA20" s="27">
        <f ca="1">IF(BZ20&gt;0,ROUND((INDIRECT(ADDRESS(BZ20,$BZ$7,,,"ТаблицаСоответствия"))+CB20)*$BZ$8,0),)</f>
        <v>22</v>
      </c>
      <c r="CB20" s="9"/>
      <c r="CC20" s="12"/>
      <c r="CD20" s="27">
        <f ca="1">IF(CC20&gt;0,ROUND((INDIRECT(ADDRESS(CC20,$CC$7,,,"ТаблицаСоответствия"))+CE20)*$CC$8,0),)</f>
        <v>0</v>
      </c>
      <c r="CE20" s="9"/>
      <c r="CF20" s="12"/>
      <c r="CG20" s="27">
        <f ca="1">IF(CF20&gt;0,ROUND((INDIRECT(ADDRESS(CF20,$CF$7,,,"ТаблицаСоответствия"))+CH20)*$CF$8,0),)</f>
        <v>0</v>
      </c>
      <c r="CH20" s="9"/>
      <c r="CI20" s="12"/>
      <c r="CJ20" s="27">
        <f ca="1">IF(CI20&gt;0,ROUND((INDIRECT(ADDRESS(CI20,$CI$7,,,"ТаблицаСоответствия"))+CK20)*$CI$8,0),)</f>
        <v>0</v>
      </c>
      <c r="CK20" s="9"/>
      <c r="CL20" s="12"/>
      <c r="CM20" s="27">
        <f ca="1">IF(CL20&gt;0,ROUND((INDIRECT(ADDRESS(CL20,$CL$7,,,"ТаблицаСоответствия"))+CN20)*$CL$8,0),)</f>
        <v>0</v>
      </c>
      <c r="CN20" s="9"/>
      <c r="CO20" s="12"/>
      <c r="CP20" s="27">
        <f ca="1">IF(CO20&gt;0,ROUND((INDIRECT(ADDRESS(CO20,$CO$7,,,"ТаблицаСоответствия"))+CQ20)*$CO$8,0),)</f>
        <v>0</v>
      </c>
      <c r="CQ20" s="30"/>
      <c r="CR20" s="12"/>
      <c r="CS20" s="27">
        <f ca="1">IF(CR20&gt;0,ROUND((INDIRECT(ADDRESS(CR20,$CR$7,,,"ТаблицаСоответствия"))+CT20)*$CR$8,0),)</f>
        <v>0</v>
      </c>
      <c r="CT20" s="30"/>
      <c r="CU20" s="12"/>
      <c r="CV20" s="26">
        <f ca="1">IF(CU20&gt;0,ROUND((INDIRECT(ADDRESS(CU20,$CU$7,,,"ТаблицаСоответствия"))+CW20)*$CU$8,0),)</f>
        <v>0</v>
      </c>
      <c r="CW20" s="9"/>
      <c r="CX20" s="12"/>
      <c r="CY20" s="27">
        <f ca="1">IF(CX20&gt;0,ROUND((INDIRECT(ADDRESS(CX20,$CX$7,,,"ТаблицаСоответствия"))+CZ20)*$CX$8,0),)</f>
        <v>0</v>
      </c>
      <c r="CZ20" s="9"/>
      <c r="DA20" s="12"/>
      <c r="DB20" s="27">
        <f ca="1">IF(DA20&gt;0,ROUND((INDIRECT(ADDRESS(DA20,$DA$7,,,"ТаблицаСоответствия"))+DC20)*$DA$8,0),)</f>
        <v>0</v>
      </c>
      <c r="DC20" s="9"/>
      <c r="DD20" s="12"/>
      <c r="DE20" s="27">
        <f ca="1">IF(DD20&gt;0,ROUND((INDIRECT(ADDRESS(DD20,$DD$7,,,"ТаблицаСоответствия"))+DF20)*$DD$8,0),)</f>
        <v>0</v>
      </c>
      <c r="DF20" s="9"/>
      <c r="DG20" s="12"/>
      <c r="DH20" s="27">
        <f ca="1">IF(DG20&gt;0,ROUND((INDIRECT(ADDRESS(DG20,$DG$7,,,"ТаблицаСоответствия"))+DI20)*$DG$8,0),)</f>
        <v>0</v>
      </c>
      <c r="DI20" s="9"/>
      <c r="DJ20" s="12"/>
      <c r="DK20" s="27">
        <f ca="1">IF(DJ20&gt;0,ROUND((INDIRECT(ADDRESS(DJ20,$DJ$7,,,"ТаблицаСоответствия"))+DL20)*$DJ$8,0),)</f>
        <v>0</v>
      </c>
      <c r="DL20" s="9"/>
      <c r="DM20" s="12"/>
      <c r="DN20" s="27">
        <f ca="1">IF(DM20&gt;0,ROUND((INDIRECT(ADDRESS(DM20,$DM$7,,,"ТаблицаСоответствия"))+DO20)*$DM$8,0),)</f>
        <v>0</v>
      </c>
      <c r="DO20" s="9"/>
      <c r="DP20" s="127">
        <f ca="1">SUM(CV20,DE20,Y20,AQ20,BO20,CJ20,CM20,D20,G20,J20,M20,S20,V20,AB20,AN20,AW20,AZ20,AH20,AK20,CP20,CS20,BI20,CA20,CD20,BL20,AE20,CY20,BC20,CG20,BX20,DH20,BU20,BR20,AT20,DB20,BF20,DK20,DN20)</f>
        <v>32</v>
      </c>
      <c r="DQ20" s="203" t="str">
        <f t="shared" si="1"/>
        <v>Гришин Герман - Базаева Валерия</v>
      </c>
      <c r="DR20" s="204"/>
      <c r="DS20" s="205"/>
      <c r="DT20" s="31">
        <f t="shared" ca="1" si="2"/>
        <v>11</v>
      </c>
    </row>
    <row r="21" spans="1:146" ht="15.75" thickBot="1" x14ac:dyDescent="0.3">
      <c r="A21" s="28">
        <f t="shared" si="0"/>
        <v>12</v>
      </c>
      <c r="B21" s="29" t="s">
        <v>147</v>
      </c>
      <c r="C21" s="12"/>
      <c r="D21" s="140">
        <f ca="1">IF(C21&gt;0,(INDIRECT(ADDRESS(C21,$C$7,,,"ТаблицаСоответствия"))+E21)*$C$8,0)</f>
        <v>0</v>
      </c>
      <c r="E21" s="30"/>
      <c r="F21" s="12"/>
      <c r="G21" s="140">
        <f ca="1">IF(F21&gt;0,(INDIRECT(ADDRESS(F21,$F$7,,,"ТаблицаСоответствия"))+H21)*$F$8,0)</f>
        <v>0</v>
      </c>
      <c r="H21" s="30"/>
      <c r="I21" s="12"/>
      <c r="J21" s="140">
        <f ca="1">IF(I21&gt;0,(INDIRECT(ADDRESS(I21,$I$7,,,"ТаблицаСоответствия"))+K21)*$I$8,0)</f>
        <v>0</v>
      </c>
      <c r="K21" s="30"/>
      <c r="L21" s="12"/>
      <c r="M21" s="140">
        <f ca="1">IF(L21&gt;0,(INDIRECT(ADDRESS(L21,$L$7,,,"ТаблицаСоответствия"))+N21)*$L$8,0)</f>
        <v>0</v>
      </c>
      <c r="N21" s="30"/>
      <c r="O21" s="12"/>
      <c r="P21" s="140">
        <f ca="1">IF(O21&gt;0,(INDIRECT(ADDRESS(O21,$O$7,,,"ТаблицаСоответствия"))+Q21)*$O$8,0)</f>
        <v>0</v>
      </c>
      <c r="Q21" s="30"/>
      <c r="R21" s="12"/>
      <c r="S21" s="140">
        <f ca="1">IF(R21&gt;0,(INDIRECT(ADDRESS(R21,$R$7,,,"ТаблицаСоответствия"))+T21)*$R$8,0)</f>
        <v>0</v>
      </c>
      <c r="T21" s="30"/>
      <c r="U21" s="12"/>
      <c r="V21" s="140">
        <f ca="1">IF(U21&gt;0,(INDIRECT(ADDRESS(U21,$U$7,,,"ТаблицаСоответствия"))+W21)*$U$8,0)</f>
        <v>0</v>
      </c>
      <c r="W21" s="30"/>
      <c r="X21" s="12"/>
      <c r="Y21" s="140">
        <f ca="1">IF(X21&gt;0,(INDIRECT(ADDRESS(X21,$X$7,,,"ТаблицаСоответствия"))+Z21)*$X$8,0)</f>
        <v>0</v>
      </c>
      <c r="Z21" s="30"/>
      <c r="AA21" s="12">
        <v>81</v>
      </c>
      <c r="AB21" s="140">
        <f ca="1">IF(AA21&gt;0,(INDIRECT(ADDRESS(AA21,$AA$7,,,"ТаблицаСоответствия"))+AC21)*$AA$8,0)</f>
        <v>18</v>
      </c>
      <c r="AC21" s="30"/>
      <c r="AD21" s="12"/>
      <c r="AE21" s="140">
        <f ca="1">IF(AD21&gt;0,(INDIRECT(ADDRESS(AD21,$AD$7,,,"ТаблицаСоответствия"))+AF21)*$AD$8,0)</f>
        <v>0</v>
      </c>
      <c r="AF21" s="30"/>
      <c r="AG21" s="12"/>
      <c r="AH21" s="140">
        <f ca="1">IF(AG21&gt;0,(INDIRECT(ADDRESS(AG21,$AG$7,,,"ТаблицаСоответствия"))+AI21)*$AG$8,0)</f>
        <v>0</v>
      </c>
      <c r="AI21" s="30"/>
      <c r="AJ21" s="41"/>
      <c r="AK21" s="140">
        <f ca="1">IF(AJ21&gt;0,(INDIRECT(ADDRESS(AJ21,$AJ$7,,,"ТаблицаСоответствия"))+AL21)*$AJ$8,0)</f>
        <v>0</v>
      </c>
      <c r="AL21" s="30"/>
      <c r="AM21" s="12"/>
      <c r="AN21" s="140">
        <f ca="1">IF(AM21&gt;0,(INDIRECT(ADDRESS(AM21,$AM$7,,,"ТаблицаСоответствия"))+AO21)*$AM$8,0)</f>
        <v>0</v>
      </c>
      <c r="AO21" s="30"/>
      <c r="AP21" s="12">
        <v>3</v>
      </c>
      <c r="AQ21" s="140">
        <f ca="1">IF(AP21&gt;0,(INDIRECT(ADDRESS(AP21,$AP$7,,,"ТаблицаСоответствия"))+AR21)*$AP$8,0)</f>
        <v>9.6</v>
      </c>
      <c r="AR21" s="30"/>
      <c r="AS21" s="12"/>
      <c r="AT21" s="162">
        <f ca="1">IF(AS21&gt;0,(INDIRECT(ADDRESS(AS21,$AS$7,,,"ТаблицаСоответствия"))+AU21)*$AS$8,0)</f>
        <v>0</v>
      </c>
      <c r="AU21" s="30"/>
      <c r="AV21" s="12"/>
      <c r="AW21" s="27">
        <f ca="1">IF(AV21&gt;0,ROUND((INDIRECT(ADDRESS(AV21,$AV$7,,,"ТаблицаСоответствия"))+AX21)*$AV$8,0),)</f>
        <v>0</v>
      </c>
      <c r="AX21" s="30"/>
      <c r="AY21" s="12"/>
      <c r="AZ21" s="27">
        <f ca="1">IF(AY21&gt;0,ROUND((INDIRECT(ADDRESS(AY21,$AY$7,,,"ТаблицаСоответствия"))+BA21)*$AY$8,0),)</f>
        <v>0</v>
      </c>
      <c r="BA21" s="30"/>
      <c r="BB21" s="12"/>
      <c r="BC21" s="27">
        <f ca="1">IF(BB21&gt;0,ROUND((INDIRECT(ADDRESS(BB21,$BB$7,,,"ТаблицаСоответствия"))+BD21)*$BB$8,0),)</f>
        <v>0</v>
      </c>
      <c r="BD21" s="30"/>
      <c r="BE21" s="12"/>
      <c r="BF21" s="27">
        <f ca="1">IF(BE21&gt;0,ROUND((INDIRECT(ADDRESS(BE21,$BE$7,,,"ТаблицаСоответствия"))+BG21)*$BE$8,0),)</f>
        <v>0</v>
      </c>
      <c r="BG21" s="30"/>
      <c r="BH21" s="12"/>
      <c r="BI21" s="27">
        <f ca="1">IF(BH21&gt;0,ROUND((INDIRECT(ADDRESS(BH21,$BH$7,,,"ТаблицаСоответствия"))+BJ21)*$BH$8,0),)</f>
        <v>0</v>
      </c>
      <c r="BJ21" s="9"/>
      <c r="BK21" s="12"/>
      <c r="BL21" s="27">
        <f ca="1">IF(BK21&gt;0,ROUND((INDIRECT(ADDRESS(BK21,$BK$7,,,"ТаблицаСоответствия"))+BM21)*$BK$8,0),)</f>
        <v>0</v>
      </c>
      <c r="BM21" s="9"/>
      <c r="BN21" s="12"/>
      <c r="BO21" s="27">
        <f ca="1">IF(BN21&gt;0,ROUND((INDIRECT(ADDRESS(BN21,$BN$7,,,"ТаблицаСоответствия"))+BP21)*$BN$8,0),)</f>
        <v>0</v>
      </c>
      <c r="BP21" s="9"/>
      <c r="BQ21" s="12"/>
      <c r="BR21" s="27">
        <f ca="1">IF(BQ21&gt;0,ROUND((INDIRECT(ADDRESS(BQ21,$BQ$7,,,"ТаблицаСоответствия"))+BS21)*$BQ$8,0),)</f>
        <v>0</v>
      </c>
      <c r="BS21" s="9"/>
      <c r="BT21" s="12"/>
      <c r="BU21" s="27">
        <f ca="1">IF(BT21&gt;0,ROUND((INDIRECT(ADDRESS(BT21,$BT$7,,,"ТаблицаСоответствия"))+BV21)*$BT$8,0),)</f>
        <v>0</v>
      </c>
      <c r="BV21" s="9"/>
      <c r="BW21" s="12"/>
      <c r="BX21" s="27">
        <f ca="1">IF(BW21&gt;0,ROUND((INDIRECT(ADDRESS(BW21,$BW$7,,,"ТаблицаСоответствия"))+BY21)*$BW$8,0),)</f>
        <v>0</v>
      </c>
      <c r="BY21" s="9"/>
      <c r="BZ21" s="12"/>
      <c r="CA21" s="27">
        <f ca="1">IF(BZ21&gt;0,ROUND((INDIRECT(ADDRESS(BZ21,$BZ$7,,,"ТаблицаСоответствия"))+CB21)*$BZ$8,0),)</f>
        <v>0</v>
      </c>
      <c r="CB21" s="9"/>
      <c r="CC21" s="12"/>
      <c r="CD21" s="27">
        <f ca="1">IF(CC21&gt;0,ROUND((INDIRECT(ADDRESS(CC21,$CC$7,,,"ТаблицаСоответствия"))+CE21)*$CC$8,0),)</f>
        <v>0</v>
      </c>
      <c r="CE21" s="9"/>
      <c r="CF21" s="12"/>
      <c r="CG21" s="27">
        <f ca="1">IF(CF21&gt;0,ROUND((INDIRECT(ADDRESS(CF21,$CF$7,,,"ТаблицаСоответствия"))+CH21)*$CF$8,0),)</f>
        <v>0</v>
      </c>
      <c r="CH21" s="9"/>
      <c r="CI21" s="12"/>
      <c r="CJ21" s="27">
        <f ca="1">IF(CI21&gt;0,ROUND((INDIRECT(ADDRESS(CI21,$CI$7,,,"ТаблицаСоответствия"))+CK21)*$CI$8,0),)</f>
        <v>0</v>
      </c>
      <c r="CK21" s="9"/>
      <c r="CL21" s="12"/>
      <c r="CM21" s="27">
        <f ca="1">IF(CL21&gt;0,ROUND((INDIRECT(ADDRESS(CL21,$CL$7,,,"ТаблицаСоответствия"))+CN21)*$CL$8,0),)</f>
        <v>0</v>
      </c>
      <c r="CN21" s="9"/>
      <c r="CO21" s="12"/>
      <c r="CP21" s="27">
        <f ca="1">IF(CO21&gt;0,ROUND((INDIRECT(ADDRESS(CO21,$CO$7,,,"ТаблицаСоответствия"))+CQ21)*$CO$8,0),)</f>
        <v>0</v>
      </c>
      <c r="CQ21" s="30"/>
      <c r="CR21" s="12"/>
      <c r="CS21" s="27">
        <f ca="1">IF(CR21&gt;0,ROUND((INDIRECT(ADDRESS(CR21,$CR$7,,,"ТаблицаСоответствия"))+CT21)*$CR$8,0),)</f>
        <v>0</v>
      </c>
      <c r="CT21" s="30"/>
      <c r="CU21" s="12"/>
      <c r="CV21" s="26">
        <f ca="1">IF(CU21&gt;0,ROUND((INDIRECT(ADDRESS(CU21,$CU$7,,,"ТаблицаСоответствия"))+CW21)*$CU$8,0),)</f>
        <v>0</v>
      </c>
      <c r="CW21" s="9"/>
      <c r="CX21" s="12"/>
      <c r="CY21" s="27">
        <f ca="1">IF(CX21&gt;0,ROUND((INDIRECT(ADDRESS(CX21,$CX$7,,,"ТаблицаСоответствия"))+CZ21)*$CX$8,0),)</f>
        <v>0</v>
      </c>
      <c r="CZ21" s="9"/>
      <c r="DA21" s="12"/>
      <c r="DB21" s="27">
        <f ca="1">IF(DA21&gt;0,ROUND((INDIRECT(ADDRESS(DA21,$DA$7,,,"ТаблицаСоответствия"))+DC21)*$DA$8,0),)</f>
        <v>0</v>
      </c>
      <c r="DC21" s="9"/>
      <c r="DD21" s="12"/>
      <c r="DE21" s="27">
        <f ca="1">IF(DD21&gt;0,ROUND((INDIRECT(ADDRESS(DD21,$DD$7,,,"ТаблицаСоответствия"))+DF21)*$DD$8,0),)</f>
        <v>0</v>
      </c>
      <c r="DF21" s="9"/>
      <c r="DG21" s="12"/>
      <c r="DH21" s="27">
        <f ca="1">IF(DG21&gt;0,ROUND((INDIRECT(ADDRESS(DG21,$DG$7,,,"ТаблицаСоответствия"))+DI21)*$DG$8,0),)</f>
        <v>0</v>
      </c>
      <c r="DI21" s="9"/>
      <c r="DJ21" s="12"/>
      <c r="DK21" s="27">
        <f ca="1">IF(DJ21&gt;0,ROUND((INDIRECT(ADDRESS(DJ21,$DJ$7,,,"ТаблицаСоответствия"))+DL21)*$DJ$8,0),)</f>
        <v>0</v>
      </c>
      <c r="DL21" s="9"/>
      <c r="DM21" s="12"/>
      <c r="DN21" s="27">
        <f ca="1">IF(DM21&gt;0,ROUND((INDIRECT(ADDRESS(DM21,$DM$7,,,"ТаблицаСоответствия"))+DO21)*$DM$8,0),)</f>
        <v>0</v>
      </c>
      <c r="DO21" s="9"/>
      <c r="DP21" s="127">
        <f ca="1">SUM(CV21,DE21,Y21,AQ21,BO21,CJ21,CM21,D21,G21,J21,M21,S21,V21,AB21,AN21,AW21,AZ21,AH21,AK21,CP21,CS21,BI21,CA21,CD21,BL21,AE21,CY21,BC21,CG21,BX21,DH21,BU21,BR21,AT21,DB21,BF21,DK21,DN21)</f>
        <v>27.6</v>
      </c>
      <c r="DQ21" s="78" t="str">
        <f t="shared" si="1"/>
        <v>Тарасов Владислав - Быкова Виктория</v>
      </c>
      <c r="DR21" s="79"/>
      <c r="DS21" s="80"/>
      <c r="DT21" s="31">
        <f t="shared" ca="1" si="2"/>
        <v>12</v>
      </c>
      <c r="DV21" s="32"/>
    </row>
    <row r="22" spans="1:146" ht="18.75" customHeight="1" thickBot="1" x14ac:dyDescent="0.3">
      <c r="A22" s="28">
        <f t="shared" si="0"/>
        <v>13</v>
      </c>
      <c r="B22" s="258" t="s">
        <v>143</v>
      </c>
      <c r="C22" s="12"/>
      <c r="D22" s="140">
        <f ca="1">IF(C22&gt;0,(INDIRECT(ADDRESS(C22,$C$7,,,"ТаблицаСоответствия"))+E22)*$C$8,0)</f>
        <v>0</v>
      </c>
      <c r="E22" s="30"/>
      <c r="F22" s="12"/>
      <c r="G22" s="140">
        <f ca="1">IF(F22&gt;0,(INDIRECT(ADDRESS(F22,$F$7,,,"ТаблицаСоответствия"))+H22)*$F$8,0)</f>
        <v>0</v>
      </c>
      <c r="H22" s="30"/>
      <c r="I22" s="12"/>
      <c r="J22" s="140">
        <f ca="1">IF(I22&gt;0,(INDIRECT(ADDRESS(I22,$I$7,,,"ТаблицаСоответствия"))+K22)*$I$8,0)</f>
        <v>0</v>
      </c>
      <c r="K22" s="30"/>
      <c r="L22" s="12"/>
      <c r="M22" s="140">
        <f ca="1">IF(L22&gt;0,(INDIRECT(ADDRESS(L22,$L$7,,,"ТаблицаСоответствия"))+N22)*$L$8,0)</f>
        <v>0</v>
      </c>
      <c r="N22" s="30"/>
      <c r="O22" s="12"/>
      <c r="P22" s="140">
        <f ca="1">IF(O22&gt;0,(INDIRECT(ADDRESS(O22,$O$7,,,"ТаблицаСоответствия"))+Q22)*$O$8,0)</f>
        <v>0</v>
      </c>
      <c r="Q22" s="30"/>
      <c r="R22" s="12"/>
      <c r="S22" s="140">
        <f ca="1">IF(R22&gt;0,(INDIRECT(ADDRESS(R22,$R$7,,,"ТаблицаСоответствия"))+T22)*$R$8,0)</f>
        <v>0</v>
      </c>
      <c r="T22" s="30"/>
      <c r="U22" s="12"/>
      <c r="V22" s="140">
        <f ca="1">IF(U22&gt;0,(INDIRECT(ADDRESS(U22,$U$7,,,"ТаблицаСоответствия"))+W22)*$U$8,0)</f>
        <v>0</v>
      </c>
      <c r="W22" s="30"/>
      <c r="X22" s="12"/>
      <c r="Y22" s="140">
        <f ca="1">IF(X22&gt;0,(INDIRECT(ADDRESS(X22,$X$7,,,"ТаблицаСоответствия"))+Z22)*$X$8,0)</f>
        <v>0</v>
      </c>
      <c r="Z22" s="30"/>
      <c r="AA22" s="12">
        <v>50</v>
      </c>
      <c r="AB22" s="140">
        <f ca="1">IF(AA22&gt;0,(INDIRECT(ADDRESS(AA22,$AA$7,,,"ТаблицаСоответствия"))+AC22)*$AA$8,0)</f>
        <v>18</v>
      </c>
      <c r="AC22" s="30"/>
      <c r="AD22" s="12"/>
      <c r="AE22" s="140">
        <f ca="1">IF(AD22&gt;0,(INDIRECT(ADDRESS(AD22,$AD$7,,,"ТаблицаСоответствия"))+AF22)*$AD$8,0)</f>
        <v>0</v>
      </c>
      <c r="AF22" s="30"/>
      <c r="AG22" s="12"/>
      <c r="AH22" s="140">
        <f ca="1">IF(AG22&gt;0,(INDIRECT(ADDRESS(AG22,$AG$7,,,"ТаблицаСоответствия"))+AI22)*$AG$8,0)</f>
        <v>0</v>
      </c>
      <c r="AI22" s="30"/>
      <c r="AJ22" s="12"/>
      <c r="AK22" s="140">
        <f ca="1">IF(AJ22&gt;0,(INDIRECT(ADDRESS(AJ22,$AJ$7,,,"ТаблицаСоответствия"))+AL22)*$AJ$8,0)</f>
        <v>0</v>
      </c>
      <c r="AL22" s="30"/>
      <c r="AM22" s="12"/>
      <c r="AN22" s="140">
        <f ca="1">IF(AM22&gt;0,(INDIRECT(ADDRESS(AM22,$AM$7,,,"ТаблицаСоответствия"))+AO22)*$AM$8,0)</f>
        <v>0</v>
      </c>
      <c r="AO22" s="30"/>
      <c r="AP22" s="12"/>
      <c r="AQ22" s="140">
        <f ca="1">IF(AP22&gt;0,(INDIRECT(ADDRESS(AP22,$AP$7,,,"ТаблицаСоответствия"))+AR22)*$AP$8,0)</f>
        <v>0</v>
      </c>
      <c r="AR22" s="30"/>
      <c r="AS22" s="12"/>
      <c r="AT22" s="162">
        <f ca="1">IF(AS22&gt;0,(INDIRECT(ADDRESS(AS22,$AS$7,,,"ТаблицаСоответствия"))+AU22)*$AS$8,0)</f>
        <v>0</v>
      </c>
      <c r="AU22" s="9"/>
      <c r="AV22" s="12"/>
      <c r="AW22" s="7">
        <f ca="1">IF(AV22&gt;0,ROUND((INDIRECT(ADDRESS(AV22,$AV$7,,,"ТаблицаСоответствия"))+AX22)*$AV$8,0),)</f>
        <v>0</v>
      </c>
      <c r="AX22" s="9"/>
      <c r="AY22" s="12"/>
      <c r="AZ22" s="7">
        <f ca="1">IF(AY22&gt;0,ROUND((INDIRECT(ADDRESS(AY22,$AY$7,,,"ТаблицаСоответствия"))+BA22)*$AY$8,0),)</f>
        <v>0</v>
      </c>
      <c r="BA22" s="9"/>
      <c r="BB22" s="12"/>
      <c r="BC22" s="27">
        <f ca="1">IF(BB22&gt;0,ROUND((INDIRECT(ADDRESS(BB22,$BB$7,,,"ТаблицаСоответствия"))+BD22)*$BB$8,0),)</f>
        <v>0</v>
      </c>
      <c r="BD22" s="9"/>
      <c r="BE22" s="12"/>
      <c r="BF22" s="27">
        <f ca="1">IF(BE22&gt;0,ROUND((INDIRECT(ADDRESS(BE22,$BE$7,,,"ТаблицаСоответствия"))+BG22)*$BE$8,0),)</f>
        <v>0</v>
      </c>
      <c r="BG22" s="9"/>
      <c r="BH22" s="12"/>
      <c r="BI22" s="27">
        <f ca="1">IF(BH22&gt;0,ROUND((INDIRECT(ADDRESS(BH22,$BH$7,,,"ТаблицаСоответствия"))+BJ22)*$BH$8,0),)</f>
        <v>0</v>
      </c>
      <c r="BJ22" s="9"/>
      <c r="BK22" s="12"/>
      <c r="BL22" s="27">
        <f ca="1">IF(BK22&gt;0,ROUND((INDIRECT(ADDRESS(BK22,$BK$7,,,"ТаблицаСоответствия"))+BM22)*$BK$8,0),)</f>
        <v>0</v>
      </c>
      <c r="BM22" s="9"/>
      <c r="BN22" s="12"/>
      <c r="BO22" s="27">
        <f ca="1">IF(BN22&gt;0,ROUND((INDIRECT(ADDRESS(BN22,$BN$7,,,"ТаблицаСоответствия"))+BP22)*$BN$8,0),)</f>
        <v>0</v>
      </c>
      <c r="BP22" s="9"/>
      <c r="BQ22" s="12"/>
      <c r="BR22" s="27">
        <f ca="1">IF(BQ22&gt;0,ROUND((INDIRECT(ADDRESS(BQ22,$BQ$7,,,"ТаблицаСоответствия"))+BS22)*$BQ$8,0),)</f>
        <v>0</v>
      </c>
      <c r="BS22" s="9"/>
      <c r="BT22" s="12"/>
      <c r="BU22" s="27">
        <f ca="1">IF(BT22&gt;0,ROUND((INDIRECT(ADDRESS(BT22,$BT$7,,,"ТаблицаСоответствия"))+BV22)*$BT$8,0),)</f>
        <v>0</v>
      </c>
      <c r="BV22" s="9"/>
      <c r="BW22" s="12"/>
      <c r="BX22" s="27">
        <f ca="1">IF(BW22&gt;0,ROUND((INDIRECT(ADDRESS(BW22,$BW$7,,,"ТаблицаСоответствия"))+BY22)*$BW$8,0),)</f>
        <v>0</v>
      </c>
      <c r="BY22" s="9"/>
      <c r="BZ22" s="12"/>
      <c r="CA22" s="27">
        <f ca="1">IF(BZ22&gt;0,ROUND((INDIRECT(ADDRESS(BZ22,$BZ$7,,,"ТаблицаСоответствия"))+CB22)*$BZ$8,0),)</f>
        <v>0</v>
      </c>
      <c r="CB22" s="9"/>
      <c r="CC22" s="12"/>
      <c r="CD22" s="27">
        <f ca="1">IF(CC22&gt;0,ROUND((INDIRECT(ADDRESS(CC22,$CC$7,,,"ТаблицаСоответствия"))+CE22)*$CC$8,0),)</f>
        <v>0</v>
      </c>
      <c r="CE22" s="9"/>
      <c r="CF22" s="12"/>
      <c r="CG22" s="27">
        <f ca="1">IF(CF22&gt;0,ROUND((INDIRECT(ADDRESS(CF22,$CF$7,,,"ТаблицаСоответствия"))+CH22)*$CF$8,0),)</f>
        <v>0</v>
      </c>
      <c r="CH22" s="9"/>
      <c r="CI22" s="12"/>
      <c r="CJ22" s="27">
        <f ca="1">IF(CI22&gt;0,ROUND((INDIRECT(ADDRESS(CI22,$CI$7,,,"ТаблицаСоответствия"))+CK22)*$CI$8,0),)</f>
        <v>0</v>
      </c>
      <c r="CK22" s="9"/>
      <c r="CL22" s="12"/>
      <c r="CM22" s="27">
        <f ca="1">IF(CL22&gt;0,ROUND((INDIRECT(ADDRESS(CL22,$CL$7,,,"ТаблицаСоответствия"))+CN22)*$CL$8,0),)</f>
        <v>0</v>
      </c>
      <c r="CN22" s="9"/>
      <c r="CO22" s="12"/>
      <c r="CP22" s="27">
        <f ca="1">IF(CO22&gt;0,ROUND((INDIRECT(ADDRESS(CO22,$CO$7,,,"ТаблицаСоответствия"))+CQ22)*$CO$8,0),)</f>
        <v>0</v>
      </c>
      <c r="CQ22" s="30"/>
      <c r="CR22" s="12"/>
      <c r="CS22" s="27">
        <f ca="1">IF(CR22&gt;0,ROUND((INDIRECT(ADDRESS(CR22,$CR$7,,,"ТаблицаСоответствия"))+CT22)*$CR$8,0),)</f>
        <v>0</v>
      </c>
      <c r="CT22" s="30"/>
      <c r="CU22" s="12"/>
      <c r="CV22" s="26">
        <f ca="1">IF(CU22&gt;0,ROUND((INDIRECT(ADDRESS(CU22,$CU$7,,,"ТаблицаСоответствия"))+CW22)*$CU$8,0),)</f>
        <v>0</v>
      </c>
      <c r="CW22" s="9"/>
      <c r="CX22" s="12"/>
      <c r="CY22" s="27">
        <f ca="1">IF(CX22&gt;0,ROUND((INDIRECT(ADDRESS(CX22,$CX$7,,,"ТаблицаСоответствия"))+CZ22)*$CX$8,0),)</f>
        <v>0</v>
      </c>
      <c r="CZ22" s="9"/>
      <c r="DA22" s="12"/>
      <c r="DB22" s="27">
        <f ca="1">IF(DA22&gt;0,ROUND((INDIRECT(ADDRESS(DA22,$DA$7,,,"ТаблицаСоответствия"))+DC22)*$DA$8,0),)</f>
        <v>0</v>
      </c>
      <c r="DC22" s="9"/>
      <c r="DD22" s="12"/>
      <c r="DE22" s="27">
        <f ca="1">IF(DD22&gt;0,ROUND((INDIRECT(ADDRESS(DD22,$DD$7,,,"ТаблицаСоответствия"))+DF22)*$DD$8,0),)</f>
        <v>0</v>
      </c>
      <c r="DF22" s="9"/>
      <c r="DG22" s="12"/>
      <c r="DH22" s="27">
        <f ca="1">IF(DG22&gt;0,ROUND((INDIRECT(ADDRESS(DG22,$DG$7,,,"ТаблицаСоответствия"))+DI22)*$DG$8,0),)</f>
        <v>0</v>
      </c>
      <c r="DI22" s="9"/>
      <c r="DJ22" s="12"/>
      <c r="DK22" s="27">
        <f ca="1">IF(DJ22&gt;0,ROUND((INDIRECT(ADDRESS(DJ22,$DJ$7,,,"ТаблицаСоответствия"))+DL22)*$DJ$8,0),)</f>
        <v>0</v>
      </c>
      <c r="DL22" s="9"/>
      <c r="DM22" s="12"/>
      <c r="DN22" s="27">
        <f ca="1">IF(DM22&gt;0,ROUND((INDIRECT(ADDRESS(DM22,$DM$7,,,"ТаблицаСоответствия"))+DO22)*$DM$8,0),)</f>
        <v>0</v>
      </c>
      <c r="DO22" s="9"/>
      <c r="DP22" s="127">
        <f ca="1">SUM(CV22,DE22,Y22,AQ22,BO22,CJ22,CM22,D22,G22,J22,M22,S22,V22,AB22,AN22,AW22,AZ22,AH22,AK22,CP22,CS22,BI22,CA22,CD22,BL22,AE22,CY22,BC22,CG22,BX22,DH22,BU22,BR22,AT22,DB22,BF22,DK22,DN22)</f>
        <v>18</v>
      </c>
      <c r="DQ22" s="78" t="str">
        <f t="shared" si="1"/>
        <v>Карпов Дмитрий  - Медведева Любовь</v>
      </c>
      <c r="DR22" s="79"/>
      <c r="DS22" s="80"/>
      <c r="DT22" s="31">
        <f t="shared" ca="1" si="2"/>
        <v>13</v>
      </c>
    </row>
    <row r="23" spans="1:146" ht="18.75" customHeight="1" thickBot="1" x14ac:dyDescent="0.3">
      <c r="A23" s="28">
        <f t="shared" si="0"/>
        <v>14</v>
      </c>
      <c r="B23" s="258" t="s">
        <v>144</v>
      </c>
      <c r="C23" s="12"/>
      <c r="D23" s="140">
        <f ca="1">IF(C23&gt;0,(INDIRECT(ADDRESS(C23,$C$7,,,"ТаблицаСоответствия"))+E23)*$C$8,0)</f>
        <v>0</v>
      </c>
      <c r="E23" s="30"/>
      <c r="F23" s="12"/>
      <c r="G23" s="140">
        <f ca="1">IF(F23&gt;0,(INDIRECT(ADDRESS(F23,$F$7,,,"ТаблицаСоответствия"))+H23)*$F$8,0)</f>
        <v>0</v>
      </c>
      <c r="H23" s="30"/>
      <c r="I23" s="12"/>
      <c r="J23" s="140">
        <f ca="1">IF(I23&gt;0,(INDIRECT(ADDRESS(I23,$I$7,,,"ТаблицаСоответствия"))+K23)*$I$8,0)</f>
        <v>0</v>
      </c>
      <c r="K23" s="30"/>
      <c r="L23" s="12"/>
      <c r="M23" s="140">
        <f ca="1">IF(L23&gt;0,(INDIRECT(ADDRESS(L23,$L$7,,,"ТаблицаСоответствия"))+N23)*$L$8,0)</f>
        <v>0</v>
      </c>
      <c r="N23" s="30"/>
      <c r="O23" s="12"/>
      <c r="P23" s="140">
        <f ca="1">IF(O23&gt;0,(INDIRECT(ADDRESS(O23,$O$7,,,"ТаблицаСоответствия"))+Q23)*$O$8,0)</f>
        <v>0</v>
      </c>
      <c r="Q23" s="30"/>
      <c r="R23" s="12"/>
      <c r="S23" s="140">
        <f ca="1">IF(R23&gt;0,(INDIRECT(ADDRESS(R23,$R$7,,,"ТаблицаСоответствия"))+T23)*$R$8,0)</f>
        <v>0</v>
      </c>
      <c r="T23" s="30"/>
      <c r="U23" s="12"/>
      <c r="V23" s="140">
        <f ca="1">IF(U23&gt;0,(INDIRECT(ADDRESS(U23,$U$7,,,"ТаблицаСоответствия"))+W23)*$U$8,0)</f>
        <v>0</v>
      </c>
      <c r="W23" s="30"/>
      <c r="X23" s="12"/>
      <c r="Y23" s="140">
        <f ca="1">IF(X23&gt;0,(INDIRECT(ADDRESS(X23,$X$7,,,"ТаблицаСоответствия"))+Z23)*$X$8,0)</f>
        <v>0</v>
      </c>
      <c r="Z23" s="30"/>
      <c r="AA23" s="12">
        <v>55</v>
      </c>
      <c r="AB23" s="140">
        <f ca="1">IF(AA23&gt;0,(INDIRECT(ADDRESS(AA23,$AA$7,,,"ТаблицаСоответствия"))+AC23)*$AA$8,0)</f>
        <v>18</v>
      </c>
      <c r="AC23" s="30"/>
      <c r="AD23" s="12"/>
      <c r="AE23" s="140">
        <f ca="1">IF(AD23&gt;0,(INDIRECT(ADDRESS(AD23,$AD$7,,,"ТаблицаСоответствия"))+AF23)*$AD$8,0)</f>
        <v>0</v>
      </c>
      <c r="AF23" s="30"/>
      <c r="AG23" s="12"/>
      <c r="AH23" s="140">
        <f ca="1">IF(AG23&gt;0,(INDIRECT(ADDRESS(AG23,$AG$7,,,"ТаблицаСоответствия"))+AI23)*$AG$8,0)</f>
        <v>0</v>
      </c>
      <c r="AI23" s="30"/>
      <c r="AJ23" s="12"/>
      <c r="AK23" s="140">
        <f ca="1">IF(AJ23&gt;0,(INDIRECT(ADDRESS(AJ23,$AJ$7,,,"ТаблицаСоответствия"))+AL23)*$AJ$8,0)</f>
        <v>0</v>
      </c>
      <c r="AL23" s="30"/>
      <c r="AM23" s="12"/>
      <c r="AN23" s="140">
        <f ca="1">IF(AM23&gt;0,(INDIRECT(ADDRESS(AM23,$AM$7,,,"ТаблицаСоответствия"))+AO23)*$AM$8,0)</f>
        <v>0</v>
      </c>
      <c r="AO23" s="30"/>
      <c r="AP23" s="12"/>
      <c r="AQ23" s="140">
        <f ca="1">IF(AP23&gt;0,(INDIRECT(ADDRESS(AP23,$AP$7,,,"ТаблицаСоответствия"))+AR23)*$AP$8,0)</f>
        <v>0</v>
      </c>
      <c r="AR23" s="30"/>
      <c r="AS23" s="12"/>
      <c r="AT23" s="162">
        <f ca="1">IF(AS23&gt;0,(INDIRECT(ADDRESS(AS23,$AS$7,,,"ТаблицаСоответствия"))+AU23)*$AS$8,0)</f>
        <v>0</v>
      </c>
      <c r="AU23" s="9"/>
      <c r="AV23" s="12"/>
      <c r="AW23" s="7">
        <f ca="1">IF(AV23&gt;0,ROUND((INDIRECT(ADDRESS(AV23,$AV$7,,,"ТаблицаСоответствия"))+AX23)*$AV$8,0),)</f>
        <v>0</v>
      </c>
      <c r="AX23" s="9"/>
      <c r="AY23" s="12"/>
      <c r="AZ23" s="7">
        <f ca="1">IF(AY23&gt;0,ROUND((INDIRECT(ADDRESS(AY23,$AY$7,,,"ТаблицаСоответствия"))+BA23)*$AY$8,0),)</f>
        <v>0</v>
      </c>
      <c r="BA23" s="9"/>
      <c r="BB23" s="12"/>
      <c r="BC23" s="27">
        <f ca="1">IF(BB23&gt;0,ROUND((INDIRECT(ADDRESS(BB23,$BB$7,,,"ТаблицаСоответствия"))+BD23)*$BB$8,0),)</f>
        <v>0</v>
      </c>
      <c r="BD23" s="9"/>
      <c r="BE23" s="12"/>
      <c r="BF23" s="27">
        <f ca="1">IF(BE23&gt;0,ROUND((INDIRECT(ADDRESS(BE23,$BE$7,,,"ТаблицаСоответствия"))+BG23)*$BE$8,0),)</f>
        <v>0</v>
      </c>
      <c r="BG23" s="9"/>
      <c r="BH23" s="12"/>
      <c r="BI23" s="27">
        <f ca="1">IF(BH23&gt;0,ROUND((INDIRECT(ADDRESS(BH23,$BH$7,,,"ТаблицаСоответствия"))+BJ23)*$BH$8,0),)</f>
        <v>0</v>
      </c>
      <c r="BJ23" s="9"/>
      <c r="BK23" s="12"/>
      <c r="BL23" s="27">
        <f ca="1">IF(BK23&gt;0,ROUND((INDIRECT(ADDRESS(BK23,$BK$7,,,"ТаблицаСоответствия"))+BM23)*$BK$8,0),)</f>
        <v>0</v>
      </c>
      <c r="BM23" s="9"/>
      <c r="BN23" s="12"/>
      <c r="BO23" s="27">
        <f ca="1">IF(BN23&gt;0,ROUND((INDIRECT(ADDRESS(BN23,$BN$7,,,"ТаблицаСоответствия"))+BP23)*$BN$8,0),)</f>
        <v>0</v>
      </c>
      <c r="BP23" s="9"/>
      <c r="BQ23" s="12"/>
      <c r="BR23" s="27">
        <f ca="1">IF(BQ23&gt;0,ROUND((INDIRECT(ADDRESS(BQ23,$BQ$7,,,"ТаблицаСоответствия"))+BS23)*$BQ$8,0),)</f>
        <v>0</v>
      </c>
      <c r="BS23" s="9"/>
      <c r="BT23" s="12"/>
      <c r="BU23" s="27">
        <f ca="1">IF(BT23&gt;0,ROUND((INDIRECT(ADDRESS(BT23,$BT$7,,,"ТаблицаСоответствия"))+BV23)*$BT$8,0),)</f>
        <v>0</v>
      </c>
      <c r="BV23" s="9"/>
      <c r="BW23" s="12"/>
      <c r="BX23" s="27">
        <f ca="1">IF(BW23&gt;0,ROUND((INDIRECT(ADDRESS(BW23,$BW$7,,,"ТаблицаСоответствия"))+BY23)*$BW$8,0),)</f>
        <v>0</v>
      </c>
      <c r="BY23" s="9"/>
      <c r="BZ23" s="12"/>
      <c r="CA23" s="27">
        <f ca="1">IF(BZ23&gt;0,ROUND((INDIRECT(ADDRESS(BZ23,$BZ$7,,,"ТаблицаСоответствия"))+CB23)*$BZ$8,0),)</f>
        <v>0</v>
      </c>
      <c r="CB23" s="9"/>
      <c r="CC23" s="12"/>
      <c r="CD23" s="27">
        <f ca="1">IF(CC23&gt;0,ROUND((INDIRECT(ADDRESS(CC23,$CC$7,,,"ТаблицаСоответствия"))+CE23)*$CC$8,0),)</f>
        <v>0</v>
      </c>
      <c r="CE23" s="9"/>
      <c r="CF23" s="12"/>
      <c r="CG23" s="27">
        <f ca="1">IF(CF23&gt;0,ROUND((INDIRECT(ADDRESS(CF23,$CF$7,,,"ТаблицаСоответствия"))+CH23)*$CF$8,0),)</f>
        <v>0</v>
      </c>
      <c r="CH23" s="9"/>
      <c r="CI23" s="12"/>
      <c r="CJ23" s="27">
        <f ca="1">IF(CI23&gt;0,ROUND((INDIRECT(ADDRESS(CI23,$CI$7,,,"ТаблицаСоответствия"))+CK23)*$CI$8,0),)</f>
        <v>0</v>
      </c>
      <c r="CK23" s="9"/>
      <c r="CL23" s="12"/>
      <c r="CM23" s="27">
        <f ca="1">IF(CL23&gt;0,ROUND((INDIRECT(ADDRESS(CL23,$CL$7,,,"ТаблицаСоответствия"))+CN23)*$CL$8,0),)</f>
        <v>0</v>
      </c>
      <c r="CN23" s="9"/>
      <c r="CO23" s="12"/>
      <c r="CP23" s="27">
        <f ca="1">IF(CO23&gt;0,ROUND((INDIRECT(ADDRESS(CO23,$CO$7,,,"ТаблицаСоответствия"))+CQ23)*$CO$8,0),)</f>
        <v>0</v>
      </c>
      <c r="CQ23" s="30"/>
      <c r="CR23" s="12"/>
      <c r="CS23" s="27">
        <f ca="1">IF(CR23&gt;0,ROUND((INDIRECT(ADDRESS(CR23,$CR$7,,,"ТаблицаСоответствия"))+CT23)*$CR$8,0),)</f>
        <v>0</v>
      </c>
      <c r="CT23" s="30"/>
      <c r="CU23" s="12"/>
      <c r="CV23" s="26">
        <f ca="1">IF(CU23&gt;0,ROUND((INDIRECT(ADDRESS(CU23,$CU$7,,,"ТаблицаСоответствия"))+CW23)*$CU$8,0),)</f>
        <v>0</v>
      </c>
      <c r="CW23" s="9"/>
      <c r="CX23" s="12"/>
      <c r="CY23" s="27">
        <f ca="1">IF(CX23&gt;0,ROUND((INDIRECT(ADDRESS(CX23,$CX$7,,,"ТаблицаСоответствия"))+CZ23)*$CX$8,0),)</f>
        <v>0</v>
      </c>
      <c r="CZ23" s="9"/>
      <c r="DA23" s="12"/>
      <c r="DB23" s="27">
        <f ca="1">IF(DA23&gt;0,ROUND((INDIRECT(ADDRESS(DA23,$DA$7,,,"ТаблицаСоответствия"))+DC23)*$DA$8,0),)</f>
        <v>0</v>
      </c>
      <c r="DC23" s="9"/>
      <c r="DD23" s="12"/>
      <c r="DE23" s="27">
        <f ca="1">IF(DD23&gt;0,ROUND((INDIRECT(ADDRESS(DD23,$DD$7,,,"ТаблицаСоответствия"))+DF23)*$DD$8,0),)</f>
        <v>0</v>
      </c>
      <c r="DF23" s="9"/>
      <c r="DG23" s="12"/>
      <c r="DH23" s="27">
        <f ca="1">IF(DG23&gt;0,ROUND((INDIRECT(ADDRESS(DG23,$DG$7,,,"ТаблицаСоответствия"))+DI23)*$DG$8,0),)</f>
        <v>0</v>
      </c>
      <c r="DI23" s="9"/>
      <c r="DJ23" s="12"/>
      <c r="DK23" s="27">
        <f ca="1">IF(DJ23&gt;0,ROUND((INDIRECT(ADDRESS(DJ23,$DJ$7,,,"ТаблицаСоответствия"))+DL23)*$DJ$8,0),)</f>
        <v>0</v>
      </c>
      <c r="DL23" s="9"/>
      <c r="DM23" s="12"/>
      <c r="DN23" s="27">
        <f ca="1">IF(DM23&gt;0,ROUND((INDIRECT(ADDRESS(DM23,$DM$7,,,"ТаблицаСоответствия"))+DO23)*$DM$8,0),)</f>
        <v>0</v>
      </c>
      <c r="DO23" s="9"/>
      <c r="DP23" s="127">
        <f ca="1">SUM(CV23,DE23,Y23,AQ23,BO23,CJ23,CM23,D23,G23,J23,M23,S23,V23,AB23,AN23,AW23,AZ23,AH23,AK23,CP23,CS23,BI23,CA23,CD23,BL23,AE23,CY23,BC23,CG23,BX23,DH23,BU23,BR23,AT23,DB23,BF23,DK23,DN23)</f>
        <v>18</v>
      </c>
      <c r="DQ23" s="287" t="str">
        <f t="shared" si="1"/>
        <v xml:space="preserve"> Сидоров Илья - Донова София</v>
      </c>
      <c r="DR23" s="288"/>
      <c r="DS23" s="289"/>
      <c r="DT23" s="31">
        <f t="shared" ca="1" si="2"/>
        <v>13</v>
      </c>
    </row>
    <row r="24" spans="1:146" ht="20.25" customHeight="1" thickBot="1" x14ac:dyDescent="0.3">
      <c r="A24" s="28">
        <f t="shared" si="0"/>
        <v>15</v>
      </c>
      <c r="B24" s="193" t="s">
        <v>130</v>
      </c>
      <c r="C24" s="12"/>
      <c r="D24" s="140">
        <f ca="1">IF(C24&gt;0,(INDIRECT(ADDRESS(C24,$C$7,,,"ТаблицаСоответствия"))+E24)*$C$8,0)</f>
        <v>0</v>
      </c>
      <c r="E24" s="30"/>
      <c r="F24" s="12"/>
      <c r="G24" s="140">
        <f ca="1">IF(F24&gt;0,(INDIRECT(ADDRESS(F24,$F$7,,,"ТаблицаСоответствия"))+H24)*$F$8,0)</f>
        <v>0</v>
      </c>
      <c r="H24" s="30"/>
      <c r="I24" s="12"/>
      <c r="J24" s="140">
        <f ca="1">IF(I24&gt;0,(INDIRECT(ADDRESS(I24,$I$7,,,"ТаблицаСоответствия"))+K24)*$I$8,0)</f>
        <v>0</v>
      </c>
      <c r="K24" s="30"/>
      <c r="L24" s="12"/>
      <c r="M24" s="140">
        <f ca="1">IF(L24&gt;0,(INDIRECT(ADDRESS(L24,$L$7,,,"ТаблицаСоответствия"))+N24)*$L$8,0)</f>
        <v>0</v>
      </c>
      <c r="N24" s="30"/>
      <c r="O24" s="12"/>
      <c r="P24" s="140">
        <f ca="1">IF(O24&gt;0,(INDIRECT(ADDRESS(O24,$O$7,,,"ТаблицаСоответствия"))+Q24)*$O$8,0)</f>
        <v>0</v>
      </c>
      <c r="Q24" s="30"/>
      <c r="R24" s="12"/>
      <c r="S24" s="140">
        <f ca="1">IF(R24&gt;0,(INDIRECT(ADDRESS(R24,$R$7,,,"ТаблицаСоответствия"))+T24)*$R$8,0)</f>
        <v>0</v>
      </c>
      <c r="T24" s="30"/>
      <c r="U24" s="12"/>
      <c r="V24" s="140">
        <f ca="1">IF(U24&gt;0,(INDIRECT(ADDRESS(U24,$U$7,,,"ТаблицаСоответствия"))+W24)*$U$8,0)</f>
        <v>0</v>
      </c>
      <c r="W24" s="30"/>
      <c r="X24" s="12"/>
      <c r="Y24" s="140">
        <f ca="1">IF(X24&gt;0,(INDIRECT(ADDRESS(X24,$X$7,,,"ТаблицаСоответствия"))+Z24)*$X$8,0)</f>
        <v>0</v>
      </c>
      <c r="Z24" s="30"/>
      <c r="AA24" s="12">
        <v>60</v>
      </c>
      <c r="AB24" s="140">
        <f ca="1">IF(AA24&gt;0,(INDIRECT(ADDRESS(AA24,$AA$7,,,"ТаблицаСоответствия"))+AC24)*$AA$8,0)</f>
        <v>18</v>
      </c>
      <c r="AC24" s="30"/>
      <c r="AD24" s="12"/>
      <c r="AE24" s="140">
        <f ca="1">IF(AD24&gt;0,(INDIRECT(ADDRESS(AD24,$AD$7,,,"ТаблицаСоответствия"))+AF24)*$AD$8,0)</f>
        <v>0</v>
      </c>
      <c r="AF24" s="30"/>
      <c r="AG24" s="12"/>
      <c r="AH24" s="140">
        <f ca="1">IF(AG24&gt;0,(INDIRECT(ADDRESS(AG24,$AG$7,,,"ТаблицаСоответствия"))+AI24)*$AG$8,0)</f>
        <v>0</v>
      </c>
      <c r="AI24" s="30"/>
      <c r="AJ24" s="12"/>
      <c r="AK24" s="140">
        <f ca="1">IF(AJ24&gt;0,(INDIRECT(ADDRESS(AJ24,$AJ$7,,,"ТаблицаСоответствия"))+AL24)*$AJ$8,0)</f>
        <v>0</v>
      </c>
      <c r="AL24" s="30"/>
      <c r="AM24" s="12"/>
      <c r="AN24" s="140">
        <f ca="1">IF(AM24&gt;0,(INDIRECT(ADDRESS(AM24,$AM$7,,,"ТаблицаСоответствия"))+AO24)*$AM$8,0)</f>
        <v>0</v>
      </c>
      <c r="AO24" s="30"/>
      <c r="AP24" s="12"/>
      <c r="AQ24" s="140">
        <f ca="1">IF(AP24&gt;0,(INDIRECT(ADDRESS(AP24,$AP$7,,,"ТаблицаСоответствия"))+AR24)*$AP$8,0)</f>
        <v>0</v>
      </c>
      <c r="AR24" s="30"/>
      <c r="AS24" s="12"/>
      <c r="AT24" s="162">
        <f ca="1">IF(AS24&gt;0,(INDIRECT(ADDRESS(AS24,$AS$7,,,"ТаблицаСоответствия"))+AU24)*$AS$8,0)</f>
        <v>0</v>
      </c>
      <c r="AU24" s="30"/>
      <c r="AV24" s="12"/>
      <c r="AW24" s="30">
        <f ca="1">IF(AV24&gt;0,ROUND((INDIRECT(ADDRESS(AV24,$AV$7,,,"ТаблицаСоответствия"))+AX24)*$AV$8,0),)</f>
        <v>0</v>
      </c>
      <c r="AX24" s="30"/>
      <c r="AY24" s="12"/>
      <c r="AZ24" s="30">
        <f ca="1">IF(AY24&gt;0,ROUND((INDIRECT(ADDRESS(AY24,$AY$7,,,"ТаблицаСоответствия"))+BA24)*$AY$8,0),)</f>
        <v>0</v>
      </c>
      <c r="BA24" s="30"/>
      <c r="BB24" s="12"/>
      <c r="BC24" s="30">
        <f ca="1">IF(BB24&gt;0,ROUND((INDIRECT(ADDRESS(BB24,$BB$7,,,"ТаблицаСоответствия"))+BD24)*$BB$8,0),)</f>
        <v>0</v>
      </c>
      <c r="BD24" s="30"/>
      <c r="BE24" s="12"/>
      <c r="BF24" s="30">
        <f ca="1">IF(BE24&gt;0,ROUND((INDIRECT(ADDRESS(BE24,$BE$7,,,"ТаблицаСоответствия"))+BG24)*$BE$8,0),)</f>
        <v>0</v>
      </c>
      <c r="BG24" s="30"/>
      <c r="BH24" s="12"/>
      <c r="BI24" s="27">
        <f ca="1">IF(BH24&gt;0,ROUND((INDIRECT(ADDRESS(BH24,$BH$7,,,"ТаблицаСоответствия"))+BJ24)*$BH$8,0),)</f>
        <v>0</v>
      </c>
      <c r="BJ24" s="9"/>
      <c r="BK24" s="12"/>
      <c r="BL24" s="27">
        <f ca="1">IF(BK24&gt;0,ROUND((INDIRECT(ADDRESS(BK24,$BK$7,,,"ТаблицаСоответствия"))+BM24)*$BK$8,0),)</f>
        <v>0</v>
      </c>
      <c r="BM24" s="9"/>
      <c r="BN24" s="12"/>
      <c r="BO24" s="27">
        <f ca="1">IF(BN24&gt;0,ROUND((INDIRECT(ADDRESS(BN24,$BN$7,,,"ТаблицаСоответствия"))+BP24)*$BN$8,0),)</f>
        <v>0</v>
      </c>
      <c r="BP24" s="9"/>
      <c r="BQ24" s="12"/>
      <c r="BR24" s="27">
        <f ca="1">IF(BQ24&gt;0,ROUND((INDIRECT(ADDRESS(BQ24,$BQ$7,,,"ТаблицаСоответствия"))+BS24)*$BQ$8,0),)</f>
        <v>0</v>
      </c>
      <c r="BS24" s="9"/>
      <c r="BT24" s="12"/>
      <c r="BU24" s="27">
        <f ca="1">IF(BT24&gt;0,ROUND((INDIRECT(ADDRESS(BT24,$BT$7,,,"ТаблицаСоответствия"))+BV24)*$BT$8,0),)</f>
        <v>0</v>
      </c>
      <c r="BV24" s="9"/>
      <c r="BW24" s="12"/>
      <c r="BX24" s="27">
        <f ca="1">IF(BW24&gt;0,ROUND((INDIRECT(ADDRESS(BW24,$BW$7,,,"ТаблицаСоответствия"))+BY24)*$BW$8,0),)</f>
        <v>0</v>
      </c>
      <c r="BY24" s="9"/>
      <c r="BZ24" s="12"/>
      <c r="CA24" s="27">
        <f ca="1">IF(BZ24&gt;0,ROUND((INDIRECT(ADDRESS(BZ24,$BZ$7,,,"ТаблицаСоответствия"))+CB24)*$BZ$8,0),)</f>
        <v>0</v>
      </c>
      <c r="CB24" s="9"/>
      <c r="CC24" s="12"/>
      <c r="CD24" s="27">
        <f ca="1">IF(CC24&gt;0,ROUND((INDIRECT(ADDRESS(CC24,$CC$7,,,"ТаблицаСоответствия"))+CE24)*$CC$8,0),)</f>
        <v>0</v>
      </c>
      <c r="CE24" s="9"/>
      <c r="CF24" s="12"/>
      <c r="CG24" s="27">
        <f ca="1">IF(CF24&gt;0,ROUND((INDIRECT(ADDRESS(CF24,$CF$7,,,"ТаблицаСоответствия"))+CH24)*$CF$8,0),)</f>
        <v>0</v>
      </c>
      <c r="CH24" s="9"/>
      <c r="CI24" s="12"/>
      <c r="CJ24" s="27">
        <f ca="1">IF(CI24&gt;0,ROUND((INDIRECT(ADDRESS(CI24,$CI$7,,,"ТаблицаСоответствия"))+CK24)*$CI$8,0),)</f>
        <v>0</v>
      </c>
      <c r="CK24" s="9"/>
      <c r="CL24" s="12"/>
      <c r="CM24" s="27">
        <f ca="1">IF(CL24&gt;0,ROUND((INDIRECT(ADDRESS(CL24,$CL$7,,,"ТаблицаСоответствия"))+CN24)*$CL$8,0),)</f>
        <v>0</v>
      </c>
      <c r="CN24" s="9"/>
      <c r="CO24" s="12"/>
      <c r="CP24" s="27">
        <f ca="1">IF(CO24&gt;0,ROUND((INDIRECT(ADDRESS(CO24,$CO$7,,,"ТаблицаСоответствия"))+CQ24)*$CO$8,0),)</f>
        <v>0</v>
      </c>
      <c r="CQ24" s="30"/>
      <c r="CR24" s="12"/>
      <c r="CS24" s="27">
        <f ca="1">IF(CR24&gt;0,ROUND((INDIRECT(ADDRESS(CR24,$CR$7,,,"ТаблицаСоответствия"))+CT24)*$CR$8,0),)</f>
        <v>0</v>
      </c>
      <c r="CT24" s="30"/>
      <c r="CU24" s="12"/>
      <c r="CV24" s="26">
        <f ca="1">IF(CU24&gt;0,ROUND((INDIRECT(ADDRESS(CU24,$CU$7,,,"ТаблицаСоответствия"))+CW24)*$CU$8,0),)</f>
        <v>0</v>
      </c>
      <c r="CW24" s="9"/>
      <c r="CX24" s="12"/>
      <c r="CY24" s="27">
        <f ca="1">IF(CX24&gt;0,ROUND((INDIRECT(ADDRESS(CX24,$CX$7,,,"ТаблицаСоответствия"))+CZ24)*$CX$8,0),)</f>
        <v>0</v>
      </c>
      <c r="CZ24" s="9"/>
      <c r="DA24" s="12"/>
      <c r="DB24" s="27">
        <f ca="1">IF(DA24&gt;0,ROUND((INDIRECT(ADDRESS(DA24,$DA$7,,,"ТаблицаСоответствия"))+DC24)*$DA$8,0),)</f>
        <v>0</v>
      </c>
      <c r="DC24" s="9"/>
      <c r="DD24" s="12"/>
      <c r="DE24" s="27">
        <f ca="1">IF(DD24&gt;0,ROUND((INDIRECT(ADDRESS(DD24,$DD$7,,,"ТаблицаСоответствия"))+DF24)*$DD$8,0),)</f>
        <v>0</v>
      </c>
      <c r="DF24" s="9"/>
      <c r="DG24" s="12"/>
      <c r="DH24" s="27">
        <f ca="1">IF(DG24&gt;0,ROUND((INDIRECT(ADDRESS(DG24,$DG$7,,,"ТаблицаСоответствия"))+DI24)*$DG$8,0),)</f>
        <v>0</v>
      </c>
      <c r="DI24" s="9"/>
      <c r="DJ24" s="12"/>
      <c r="DK24" s="27">
        <f ca="1">IF(DJ24&gt;0,ROUND((INDIRECT(ADDRESS(DJ24,$DJ$7,,,"ТаблицаСоответствия"))+DL24)*$DJ$8,0),)</f>
        <v>0</v>
      </c>
      <c r="DL24" s="9"/>
      <c r="DM24" s="12"/>
      <c r="DN24" s="27">
        <f ca="1">IF(DM24&gt;0,ROUND((INDIRECT(ADDRESS(DM24,$DM$7,,,"ТаблицаСоответствия"))+DO24)*$DM$8,0),)</f>
        <v>0</v>
      </c>
      <c r="DO24" s="9"/>
      <c r="DP24" s="127">
        <f ca="1">SUM(CV24,DE24,Y24,AQ24,BO24,CJ24,CM24,D24,G24,J24,M24,S24,V24,AB24,AN24,AW24,AZ24,AH24,AK24,CP24,CS24,BI24,CA24,CD24,BL24,AE24,CY24,BC24,CG24,BX24,DH24,BU24,BR24,AT24,DB24,BF24,DK24,DN24)</f>
        <v>18</v>
      </c>
      <c r="DQ24" s="314" t="str">
        <f t="shared" si="1"/>
        <v>Пашкин Артем - Требушенко Елизавета</v>
      </c>
      <c r="DR24" s="315"/>
      <c r="DS24" s="316"/>
      <c r="DT24" s="31">
        <f t="shared" ca="1" si="2"/>
        <v>13</v>
      </c>
    </row>
    <row r="25" spans="1:146" ht="23.25" customHeight="1" thickBot="1" x14ac:dyDescent="0.3">
      <c r="A25" s="28">
        <f t="shared" si="0"/>
        <v>16</v>
      </c>
      <c r="B25" s="193" t="s">
        <v>145</v>
      </c>
      <c r="C25" s="12"/>
      <c r="D25" s="140">
        <f ca="1">IF(C25&gt;0,(INDIRECT(ADDRESS(C25,$C$7,,,"ТаблицаСоответствия"))+E25)*$C$8,0)</f>
        <v>0</v>
      </c>
      <c r="E25" s="30"/>
      <c r="F25" s="12"/>
      <c r="G25" s="140">
        <f ca="1">IF(F25&gt;0,(INDIRECT(ADDRESS(F25,$F$7,,,"ТаблицаСоответствия"))+H25)*$F$8,0)</f>
        <v>0</v>
      </c>
      <c r="H25" s="30"/>
      <c r="I25" s="12"/>
      <c r="J25" s="140">
        <f ca="1">IF(I25&gt;0,(INDIRECT(ADDRESS(I25,$I$7,,,"ТаблицаСоответствия"))+K25)*$I$8,0)</f>
        <v>0</v>
      </c>
      <c r="K25" s="30"/>
      <c r="L25" s="12"/>
      <c r="M25" s="140">
        <f ca="1">IF(L25&gt;0,(INDIRECT(ADDRESS(L25,$L$7,,,"ТаблицаСоответствия"))+N25)*$L$8,0)</f>
        <v>0</v>
      </c>
      <c r="N25" s="30"/>
      <c r="O25" s="12"/>
      <c r="P25" s="140">
        <f ca="1">IF(O25&gt;0,(INDIRECT(ADDRESS(O25,$O$7,,,"ТаблицаСоответствия"))+Q25)*$O$8,0)</f>
        <v>0</v>
      </c>
      <c r="Q25" s="30"/>
      <c r="R25" s="12"/>
      <c r="S25" s="140">
        <f ca="1">IF(R25&gt;0,(INDIRECT(ADDRESS(R25,$R$7,,,"ТаблицаСоответствия"))+T25)*$R$8,0)</f>
        <v>0</v>
      </c>
      <c r="T25" s="30"/>
      <c r="U25" s="12"/>
      <c r="V25" s="140">
        <f ca="1">IF(U25&gt;0,(INDIRECT(ADDRESS(U25,$U$7,,,"ТаблицаСоответствия"))+W25)*$U$8,0)</f>
        <v>0</v>
      </c>
      <c r="W25" s="30"/>
      <c r="X25" s="12"/>
      <c r="Y25" s="140">
        <f ca="1">IF(X25&gt;0,(INDIRECT(ADDRESS(X25,$X$7,,,"ТаблицаСоответствия"))+Z25)*$X$8,0)</f>
        <v>0</v>
      </c>
      <c r="Z25" s="30"/>
      <c r="AA25" s="12">
        <v>70</v>
      </c>
      <c r="AB25" s="140">
        <f ca="1">IF(AA25&gt;0,(INDIRECT(ADDRESS(AA25,$AA$7,,,"ТаблицаСоответствия"))+AC25)*$AA$8,0)</f>
        <v>18</v>
      </c>
      <c r="AC25" s="30"/>
      <c r="AD25" s="12"/>
      <c r="AE25" s="140">
        <f ca="1">IF(AD25&gt;0,(INDIRECT(ADDRESS(AD25,$AD$7,,,"ТаблицаСоответствия"))+AF25)*$AD$8,0)</f>
        <v>0</v>
      </c>
      <c r="AF25" s="30"/>
      <c r="AG25" s="12"/>
      <c r="AH25" s="140">
        <f ca="1">IF(AG25&gt;0,(INDIRECT(ADDRESS(AG25,$AG$7,,,"ТаблицаСоответствия"))+AI25)*$AG$8,0)</f>
        <v>0</v>
      </c>
      <c r="AI25" s="30"/>
      <c r="AJ25" s="12"/>
      <c r="AK25" s="140">
        <f ca="1">IF(AJ25&gt;0,(INDIRECT(ADDRESS(AJ25,$AJ$7,,,"ТаблицаСоответствия"))+AL25)*$AJ$8,0)</f>
        <v>0</v>
      </c>
      <c r="AL25" s="30"/>
      <c r="AM25" s="12"/>
      <c r="AN25" s="140">
        <f ca="1">IF(AM25&gt;0,(INDIRECT(ADDRESS(AM25,$AM$7,,,"ТаблицаСоответствия"))+AO25)*$AM$8,0)</f>
        <v>0</v>
      </c>
      <c r="AO25" s="30"/>
      <c r="AP25" s="12"/>
      <c r="AQ25" s="140">
        <f ca="1">IF(AP25&gt;0,(INDIRECT(ADDRESS(AP25,$AP$7,,,"ТаблицаСоответствия"))+AR25)*$AP$8,0)</f>
        <v>0</v>
      </c>
      <c r="AR25" s="30"/>
      <c r="AS25" s="12"/>
      <c r="AT25" s="162">
        <f ca="1">IF(AS25&gt;0,(INDIRECT(ADDRESS(AS25,$AS$7,,,"ТаблицаСоответствия"))+AU25)*$AS$8,0)</f>
        <v>0</v>
      </c>
      <c r="AU25" s="30"/>
      <c r="AV25" s="12"/>
      <c r="AW25" s="30">
        <f ca="1">IF(AV25&gt;0,ROUND((INDIRECT(ADDRESS(AV25,$AV$7,,,"ТаблицаСоответствия"))+AX25)*$AV$8,0),)</f>
        <v>0</v>
      </c>
      <c r="AX25" s="30"/>
      <c r="AY25" s="12"/>
      <c r="AZ25" s="30">
        <f ca="1">IF(AY25&gt;0,ROUND((INDIRECT(ADDRESS(AY25,$AY$7,,,"ТаблицаСоответствия"))+BA25)*$AY$8,0),)</f>
        <v>0</v>
      </c>
      <c r="BA25" s="30"/>
      <c r="BB25" s="12"/>
      <c r="BC25" s="30">
        <f ca="1">IF(BB25&gt;0,ROUND((INDIRECT(ADDRESS(BB25,$BB$7,,,"ТаблицаСоответствия"))+BD25)*$BB$8,0),)</f>
        <v>0</v>
      </c>
      <c r="BD25" s="30"/>
      <c r="BE25" s="12"/>
      <c r="BF25" s="30">
        <f ca="1">IF(BE25&gt;0,ROUND((INDIRECT(ADDRESS(BE25,$BE$7,,,"ТаблицаСоответствия"))+BG25)*$BE$8,0),)</f>
        <v>0</v>
      </c>
      <c r="BG25" s="30"/>
      <c r="BH25" s="12"/>
      <c r="BI25" s="27">
        <f ca="1">IF(BH25&gt;0,ROUND((INDIRECT(ADDRESS(BH25,$BH$7,,,"ТаблицаСоответствия"))+BJ25)*$BH$8,0),)</f>
        <v>0</v>
      </c>
      <c r="BJ25" s="9"/>
      <c r="BK25" s="12"/>
      <c r="BL25" s="27">
        <f ca="1">IF(BK25&gt;0,ROUND((INDIRECT(ADDRESS(BK25,$BK$7,,,"ТаблицаСоответствия"))+BM25)*$BK$8,0),)</f>
        <v>0</v>
      </c>
      <c r="BM25" s="9"/>
      <c r="BN25" s="12"/>
      <c r="BO25" s="27">
        <f ca="1">IF(BN25&gt;0,ROUND((INDIRECT(ADDRESS(BN25,$BN$7,,,"ТаблицаСоответствия"))+BP25)*$BN$8,0),)</f>
        <v>0</v>
      </c>
      <c r="BP25" s="9"/>
      <c r="BQ25" s="12"/>
      <c r="BR25" s="27">
        <f ca="1">IF(BQ25&gt;0,ROUND((INDIRECT(ADDRESS(BQ25,$BQ$7,,,"ТаблицаСоответствия"))+BS25)*$BQ$8,0),)</f>
        <v>0</v>
      </c>
      <c r="BS25" s="9"/>
      <c r="BT25" s="12"/>
      <c r="BU25" s="27">
        <f ca="1">IF(BT25&gt;0,ROUND((INDIRECT(ADDRESS(BT25,$BT$7,,,"ТаблицаСоответствия"))+BV25)*$BT$8,0),)</f>
        <v>0</v>
      </c>
      <c r="BV25" s="9"/>
      <c r="BW25" s="12"/>
      <c r="BX25" s="27">
        <f ca="1">IF(BW25&gt;0,ROUND((INDIRECT(ADDRESS(BW25,$BW$7,,,"ТаблицаСоответствия"))+BY25)*$BW$8,0),)</f>
        <v>0</v>
      </c>
      <c r="BY25" s="9"/>
      <c r="BZ25" s="12"/>
      <c r="CA25" s="27">
        <f ca="1">IF(BZ25&gt;0,ROUND((INDIRECT(ADDRESS(BZ25,$BZ$7,,,"ТаблицаСоответствия"))+CB25)*$BZ$8,0),)</f>
        <v>0</v>
      </c>
      <c r="CB25" s="9"/>
      <c r="CC25" s="12"/>
      <c r="CD25" s="27">
        <f ca="1">IF(CC25&gt;0,ROUND((INDIRECT(ADDRESS(CC25,$CC$7,,,"ТаблицаСоответствия"))+CE25)*$CC$8,0),)</f>
        <v>0</v>
      </c>
      <c r="CE25" s="9"/>
      <c r="CF25" s="12"/>
      <c r="CG25" s="27">
        <f ca="1">IF(CF25&gt;0,ROUND((INDIRECT(ADDRESS(CF25,$CF$7,,,"ТаблицаСоответствия"))+CH25)*$CF$8,0),)</f>
        <v>0</v>
      </c>
      <c r="CH25" s="9"/>
      <c r="CI25" s="12"/>
      <c r="CJ25" s="27">
        <f ca="1">IF(CI25&gt;0,ROUND((INDIRECT(ADDRESS(CI25,$CI$7,,,"ТаблицаСоответствия"))+CK25)*$CI$8,0),)</f>
        <v>0</v>
      </c>
      <c r="CK25" s="9"/>
      <c r="CL25" s="12"/>
      <c r="CM25" s="27">
        <f ca="1">IF(CL25&gt;0,ROUND((INDIRECT(ADDRESS(CL25,$CL$7,,,"ТаблицаСоответствия"))+CN25)*$CL$8,0),)</f>
        <v>0</v>
      </c>
      <c r="CN25" s="9"/>
      <c r="CO25" s="12"/>
      <c r="CP25" s="27">
        <f ca="1">IF(CO25&gt;0,ROUND((INDIRECT(ADDRESS(CO25,$CO$7,,,"ТаблицаСоответствия"))+CQ25)*$CO$8,0),)</f>
        <v>0</v>
      </c>
      <c r="CQ25" s="30"/>
      <c r="CR25" s="12"/>
      <c r="CS25" s="27">
        <f ca="1">IF(CR25&gt;0,ROUND((INDIRECT(ADDRESS(CR25,$CR$7,,,"ТаблицаСоответствия"))+CT25)*$CR$8,0),)</f>
        <v>0</v>
      </c>
      <c r="CT25" s="30"/>
      <c r="CU25" s="12"/>
      <c r="CV25" s="26">
        <f ca="1">IF(CU25&gt;0,ROUND((INDIRECT(ADDRESS(CU25,$CU$7,,,"ТаблицаСоответствия"))+CW25)*$CU$8,0),)</f>
        <v>0</v>
      </c>
      <c r="CW25" s="9"/>
      <c r="CX25" s="12"/>
      <c r="CY25" s="27">
        <f ca="1">IF(CX25&gt;0,ROUND((INDIRECT(ADDRESS(CX25,$CX$7,,,"ТаблицаСоответствия"))+CZ25)*$CX$8,0),)</f>
        <v>0</v>
      </c>
      <c r="CZ25" s="9"/>
      <c r="DA25" s="12"/>
      <c r="DB25" s="27">
        <f ca="1">IF(DA25&gt;0,ROUND((INDIRECT(ADDRESS(DA25,$DA$7,,,"ТаблицаСоответствия"))+DC25)*$DA$8,0),)</f>
        <v>0</v>
      </c>
      <c r="DC25" s="9"/>
      <c r="DD25" s="12"/>
      <c r="DE25" s="27">
        <f ca="1">IF(DD25&gt;0,ROUND((INDIRECT(ADDRESS(DD25,$DD$7,,,"ТаблицаСоответствия"))+DF25)*$DD$8,0),)</f>
        <v>0</v>
      </c>
      <c r="DF25" s="9"/>
      <c r="DG25" s="12"/>
      <c r="DH25" s="27">
        <f ca="1">IF(DG25&gt;0,ROUND((INDIRECT(ADDRESS(DG25,$DG$7,,,"ТаблицаСоответствия"))+DI25)*$DG$8,0),)</f>
        <v>0</v>
      </c>
      <c r="DI25" s="9"/>
      <c r="DJ25" s="12"/>
      <c r="DK25" s="27">
        <f ca="1">IF(DJ25&gt;0,ROUND((INDIRECT(ADDRESS(DJ25,$DJ$7,,,"ТаблицаСоответствия"))+DL25)*$DJ$8,0),)</f>
        <v>0</v>
      </c>
      <c r="DL25" s="9"/>
      <c r="DM25" s="12"/>
      <c r="DN25" s="27">
        <f ca="1">IF(DM25&gt;0,ROUND((INDIRECT(ADDRESS(DM25,$DM$7,,,"ТаблицаСоответствия"))+DO25)*$DM$8,0),)</f>
        <v>0</v>
      </c>
      <c r="DO25" s="9"/>
      <c r="DP25" s="127">
        <f ca="1">SUM(CV25,DE25,Y25,AQ25,BO25,CJ25,CM25,D25,G25,J25,M25,S25,V25,AB25,AN25,AW25,AZ25,AH25,AK25,CP25,CS25,BI25,CA25,CD25,BL25,AE25,CY25,BC25,CG25,BX25,DH25,BU25,BR25,AT25,DB25,BF25,DK25,DN25)</f>
        <v>18</v>
      </c>
      <c r="DQ25" s="314" t="str">
        <f t="shared" ref="DQ25" si="3">B25</f>
        <v>Банман Марк - Карлей Каролина</v>
      </c>
      <c r="DR25" s="315"/>
      <c r="DS25" s="316"/>
      <c r="DT25" s="31">
        <f t="shared" ca="1" si="2"/>
        <v>13</v>
      </c>
    </row>
    <row r="26" spans="1:146" ht="15.75" thickBot="1" x14ac:dyDescent="0.3">
      <c r="A26" s="28">
        <f t="shared" si="0"/>
        <v>17</v>
      </c>
      <c r="B26" s="29" t="s">
        <v>82</v>
      </c>
      <c r="C26" s="12"/>
      <c r="D26" s="140">
        <f ca="1">IF(C26&gt;0,(INDIRECT(ADDRESS(C26,$C$7,,,"ТаблицаСоответствия"))+E26)*$C$8,0)</f>
        <v>0</v>
      </c>
      <c r="E26" s="30"/>
      <c r="F26" s="12"/>
      <c r="G26" s="140">
        <f ca="1">IF(F26&gt;0,(INDIRECT(ADDRESS(F26,$F$7,,,"ТаблицаСоответствия"))+H26)*$F$8,0)</f>
        <v>0</v>
      </c>
      <c r="H26" s="30"/>
      <c r="I26" s="12"/>
      <c r="J26" s="140">
        <f ca="1">IF(I26&gt;0,(INDIRECT(ADDRESS(I26,$I$7,,,"ТаблицаСоответствия"))+K26)*$I$8,0)</f>
        <v>0</v>
      </c>
      <c r="K26" s="30"/>
      <c r="L26" s="12"/>
      <c r="M26" s="140">
        <f ca="1">IF(L26&gt;0,(INDIRECT(ADDRESS(L26,$L$7,,,"ТаблицаСоответствия"))+N26)*$L$8,0)</f>
        <v>0</v>
      </c>
      <c r="N26" s="30"/>
      <c r="O26" s="12"/>
      <c r="P26" s="140">
        <f ca="1">IF(O26&gt;0,(INDIRECT(ADDRESS(O26,$O$7,,,"ТаблицаСоответствия"))+Q26)*$O$8,0)</f>
        <v>0</v>
      </c>
      <c r="Q26" s="30"/>
      <c r="R26" s="12"/>
      <c r="S26" s="140">
        <f ca="1">IF(R26&gt;0,(INDIRECT(ADDRESS(R26,$R$7,,,"ТаблицаСоответствия"))+T26)*$R$8,0)</f>
        <v>0</v>
      </c>
      <c r="T26" s="30"/>
      <c r="U26" s="12"/>
      <c r="V26" s="140">
        <f ca="1">IF(U26&gt;0,(INDIRECT(ADDRESS(U26,$U$7,,,"ТаблицаСоответствия"))+W26)*$U$8,0)</f>
        <v>0</v>
      </c>
      <c r="W26" s="30"/>
      <c r="X26" s="12"/>
      <c r="Y26" s="140">
        <f ca="1">IF(X26&gt;0,(INDIRECT(ADDRESS(X26,$X$7,,,"ТаблицаСоответствия"))+Z26)*$X$8,0)</f>
        <v>0</v>
      </c>
      <c r="Z26" s="30"/>
      <c r="AA26" s="12"/>
      <c r="AB26" s="140">
        <f ca="1">IF(AA26&gt;0,(INDIRECT(ADDRESS(AA26,$AA$7,,,"ТаблицаСоответствия"))+AC26)*$AA$8,0)</f>
        <v>0</v>
      </c>
      <c r="AC26" s="30"/>
      <c r="AD26" s="12"/>
      <c r="AE26" s="140">
        <f ca="1">IF(AD26&gt;0,(INDIRECT(ADDRESS(AD26,$AD$7,,,"ТаблицаСоответствия"))+AF26)*$AD$8,0)</f>
        <v>0</v>
      </c>
      <c r="AF26" s="30"/>
      <c r="AG26" s="12"/>
      <c r="AH26" s="140">
        <f ca="1">IF(AG26&gt;0,(INDIRECT(ADDRESS(AG26,$AG$7,,,"ТаблицаСоответствия"))+AI26)*$AG$8,0)</f>
        <v>0</v>
      </c>
      <c r="AI26" s="30"/>
      <c r="AJ26" s="12">
        <v>9</v>
      </c>
      <c r="AK26" s="140">
        <f ca="1">IF(AJ26&gt;0,(INDIRECT(ADDRESS(AJ26,$AJ$7,,,"ТаблицаСоответствия"))+AL26)*$AJ$8,0)</f>
        <v>11.2</v>
      </c>
      <c r="AL26" s="30"/>
      <c r="AM26" s="12"/>
      <c r="AN26" s="140">
        <f ca="1">IF(AM26&gt;0,(INDIRECT(ADDRESS(AM26,$AM$7,,,"ТаблицаСоответствия"))+AO26)*$AM$8,0)</f>
        <v>0</v>
      </c>
      <c r="AO26" s="30"/>
      <c r="AP26" s="12"/>
      <c r="AQ26" s="140">
        <f ca="1">IF(AP26&gt;0,(INDIRECT(ADDRESS(AP26,$AP$7,,,"ТаблицаСоответствия"))+AR26)*$AP$8,0)</f>
        <v>0</v>
      </c>
      <c r="AR26" s="30"/>
      <c r="AS26" s="12"/>
      <c r="AT26" s="162">
        <f ca="1">IF(AS26&gt;0,(INDIRECT(ADDRESS(AS26,$AS$7,,,"ТаблицаСоответствия"))+AU26)*$AS$8,0)</f>
        <v>0</v>
      </c>
      <c r="AU26" s="9"/>
      <c r="AV26" s="12"/>
      <c r="AW26" s="9">
        <f ca="1">IF(AV26&gt;0,ROUND((INDIRECT(ADDRESS(AV26,$AV$7,,,"ТаблицаСоответствия"))+AX26)*$AV$8,0),)</f>
        <v>0</v>
      </c>
      <c r="AX26" s="9"/>
      <c r="AY26" s="12"/>
      <c r="AZ26" s="9">
        <f ca="1">IF(AY26&gt;0,ROUND((INDIRECT(ADDRESS(AY26,$AY$7,,,"ТаблицаСоответствия"))+BA26)*$AY$8,0),)</f>
        <v>0</v>
      </c>
      <c r="BA26" s="9"/>
      <c r="BB26" s="12"/>
      <c r="BC26" s="30">
        <f ca="1">IF(BB26&gt;0,ROUND((INDIRECT(ADDRESS(BB26,$BB$7,,,"ТаблицаСоответствия"))+BD26)*$BB$8,0),)</f>
        <v>0</v>
      </c>
      <c r="BD26" s="9"/>
      <c r="BE26" s="12"/>
      <c r="BF26" s="30">
        <f ca="1">IF(BE26&gt;0,ROUND((INDIRECT(ADDRESS(BE26,$BE$7,,,"ТаблицаСоответствия"))+BG26)*$BE$8,0),)</f>
        <v>0</v>
      </c>
      <c r="BG26" s="9"/>
      <c r="BH26" s="12"/>
      <c r="BI26" s="27">
        <f ca="1">IF(BH26&gt;0,ROUND((INDIRECT(ADDRESS(BH26,$BH$7,,,"ТаблицаСоответствия"))+BJ26)*$BH$8,0),)</f>
        <v>0</v>
      </c>
      <c r="BJ26" s="9"/>
      <c r="BK26" s="12"/>
      <c r="BL26" s="27">
        <f ca="1">IF(BK26&gt;0,ROUND((INDIRECT(ADDRESS(BK26,$BK$7,,,"ТаблицаСоответствия"))+BM26)*$BK$8,0),)</f>
        <v>0</v>
      </c>
      <c r="BM26" s="9"/>
      <c r="BN26" s="12"/>
      <c r="BO26" s="27">
        <f ca="1">IF(BN26&gt;0,ROUND((INDIRECT(ADDRESS(BN26,$BN$7,,,"ТаблицаСоответствия"))+BP26)*$BN$8,0),)</f>
        <v>0</v>
      </c>
      <c r="BP26" s="9"/>
      <c r="BQ26" s="12"/>
      <c r="BR26" s="27">
        <f ca="1">IF(BQ26&gt;0,ROUND((INDIRECT(ADDRESS(BQ26,$BQ$7,,,"ТаблицаСоответствия"))+BS26)*$BQ$8,0),)</f>
        <v>0</v>
      </c>
      <c r="BS26" s="9"/>
      <c r="BT26" s="12"/>
      <c r="BU26" s="27">
        <f ca="1">IF(BT26&gt;0,ROUND((INDIRECT(ADDRESS(BT26,$BT$7,,,"ТаблицаСоответствия"))+BV26)*$BT$8,0),)</f>
        <v>0</v>
      </c>
      <c r="BV26" s="9"/>
      <c r="BW26" s="12"/>
      <c r="BX26" s="27">
        <f ca="1">IF(BW26&gt;0,ROUND((INDIRECT(ADDRESS(BW26,$BW$7,,,"ТаблицаСоответствия"))+BY26)*$BW$8,0),)</f>
        <v>0</v>
      </c>
      <c r="BY26" s="9"/>
      <c r="BZ26" s="12"/>
      <c r="CA26" s="27">
        <f ca="1">IF(BZ26&gt;0,ROUND((INDIRECT(ADDRESS(BZ26,$BZ$7,,,"ТаблицаСоответствия"))+CB26)*$BZ$8,0),)</f>
        <v>0</v>
      </c>
      <c r="CB26" s="9"/>
      <c r="CC26" s="12"/>
      <c r="CD26" s="27">
        <f ca="1">IF(CC26&gt;0,ROUND((INDIRECT(ADDRESS(CC26,$CC$7,,,"ТаблицаСоответствия"))+CE26)*$CC$8,0),)</f>
        <v>0</v>
      </c>
      <c r="CE26" s="9"/>
      <c r="CF26" s="12"/>
      <c r="CG26" s="27">
        <f ca="1">IF(CF26&gt;0,ROUND((INDIRECT(ADDRESS(CF26,$CF$7,,,"ТаблицаСоответствия"))+CH26)*$CF$8,0),)</f>
        <v>0</v>
      </c>
      <c r="CH26" s="9"/>
      <c r="CI26" s="12"/>
      <c r="CJ26" s="27">
        <f ca="1">IF(CI26&gt;0,ROUND((INDIRECT(ADDRESS(CI26,$CI$7,,,"ТаблицаСоответствия"))+CK26)*$CI$8,0),)</f>
        <v>0</v>
      </c>
      <c r="CK26" s="9"/>
      <c r="CL26" s="12"/>
      <c r="CM26" s="27">
        <f ca="1">IF(CL26&gt;0,ROUND((INDIRECT(ADDRESS(CL26,$CL$7,,,"ТаблицаСоответствия"))+CN26)*$CL$8,0),)</f>
        <v>0</v>
      </c>
      <c r="CN26" s="9"/>
      <c r="CO26" s="12"/>
      <c r="CP26" s="27">
        <f ca="1">IF(CO26&gt;0,ROUND((INDIRECT(ADDRESS(CO26,$CO$7,,,"ТаблицаСоответствия"))+CQ26)*$CO$8,0),)</f>
        <v>0</v>
      </c>
      <c r="CQ26" s="30"/>
      <c r="CR26" s="12"/>
      <c r="CS26" s="27">
        <f ca="1">IF(CR26&gt;0,ROUND((INDIRECT(ADDRESS(CR26,$CR$7,,,"ТаблицаСоответствия"))+CT26)*$CR$8,0),)</f>
        <v>0</v>
      </c>
      <c r="CT26" s="30"/>
      <c r="CU26" s="12"/>
      <c r="CV26" s="26">
        <f ca="1">IF(CU26&gt;0,ROUND((INDIRECT(ADDRESS(CU26,$CU$7,,,"ТаблицаСоответствия"))+CW26)*$CU$8,0),)</f>
        <v>0</v>
      </c>
      <c r="CW26" s="9"/>
      <c r="CX26" s="12"/>
      <c r="CY26" s="27">
        <f ca="1">IF(CX26&gt;0,ROUND((INDIRECT(ADDRESS(CX26,$CX$7,,,"ТаблицаСоответствия"))+CZ26)*$CX$8,0),)</f>
        <v>0</v>
      </c>
      <c r="CZ26" s="9"/>
      <c r="DA26" s="12"/>
      <c r="DB26" s="27">
        <f ca="1">IF(DA26&gt;0,ROUND((INDIRECT(ADDRESS(DA26,$DA$7,,,"ТаблицаСоответствия"))+DC26)*$DA$8,0),)</f>
        <v>0</v>
      </c>
      <c r="DC26" s="9"/>
      <c r="DD26" s="12"/>
      <c r="DE26" s="27">
        <f ca="1">IF(DD26&gt;0,ROUND((INDIRECT(ADDRESS(DD26,$DD$7,,,"ТаблицаСоответствия"))+DF26)*$DD$8,0),)</f>
        <v>0</v>
      </c>
      <c r="DF26" s="9"/>
      <c r="DG26" s="12"/>
      <c r="DH26" s="27">
        <f ca="1">IF(DG26&gt;0,ROUND((INDIRECT(ADDRESS(DG26,$DG$7,,,"ТаблицаСоответствия"))+DI26)*$DG$8,0),)</f>
        <v>0</v>
      </c>
      <c r="DI26" s="9"/>
      <c r="DJ26" s="12"/>
      <c r="DK26" s="27">
        <f ca="1">IF(DJ26&gt;0,ROUND((INDIRECT(ADDRESS(DJ26,$DJ$7,,,"ТаблицаСоответствия"))+DL26)*$DJ$8,0),)</f>
        <v>0</v>
      </c>
      <c r="DL26" s="9"/>
      <c r="DM26" s="12"/>
      <c r="DN26" s="27">
        <f ca="1">IF(DM26&gt;0,ROUND((INDIRECT(ADDRESS(DM26,$DM$7,,,"ТаблицаСоответствия"))+DO26)*$DM$8,0),)</f>
        <v>0</v>
      </c>
      <c r="DO26" s="9"/>
      <c r="DP26" s="127">
        <f ca="1">SUM(CV26,DE26,Y26,AQ26,BO26,CJ26,CM26,D26,G26,J26,M26,S26,V26,AB26,AN26,AW26,AZ26,AH26,AK26,CP26,CS26,BI26,CA26,CD26,BL26,AE26,CY26,BC26,CG26,BX26,DH26,BU26,BR26,AT26,DB26,BF26,DK26,DN26)</f>
        <v>11.2</v>
      </c>
      <c r="DQ26" s="314" t="str">
        <f t="shared" ref="DQ26" si="4">B26</f>
        <v>Прутцев Георгий - Черенкова Вилена</v>
      </c>
      <c r="DR26" s="315"/>
      <c r="DS26" s="316"/>
      <c r="DT26" s="31">
        <f t="shared" ca="1" si="2"/>
        <v>17</v>
      </c>
    </row>
    <row r="27" spans="1:146" ht="15.75" thickBot="1" x14ac:dyDescent="0.3">
      <c r="A27" s="28">
        <f t="shared" si="0"/>
        <v>18</v>
      </c>
      <c r="B27" s="178" t="s">
        <v>146</v>
      </c>
      <c r="C27" s="12"/>
      <c r="D27" s="140">
        <f t="shared" ref="D10:D37" ca="1" si="5">IF(C27&gt;0,(INDIRECT(ADDRESS(C27,$C$7,,,"ТаблицаСоответствия"))+E27)*$C$8,0)</f>
        <v>0</v>
      </c>
      <c r="E27" s="30"/>
      <c r="F27" s="12"/>
      <c r="G27" s="140">
        <f t="shared" ref="G10:G37" ca="1" si="6">IF(F27&gt;0,(INDIRECT(ADDRESS(F27,$F$7,,,"ТаблицаСоответствия"))+H27)*$F$8,0)</f>
        <v>0</v>
      </c>
      <c r="H27" s="30"/>
      <c r="I27" s="12"/>
      <c r="J27" s="140">
        <f t="shared" ref="J10:J37" ca="1" si="7">IF(I27&gt;0,(INDIRECT(ADDRESS(I27,$I$7,,,"ТаблицаСоответствия"))+K27)*$I$8,0)</f>
        <v>0</v>
      </c>
      <c r="K27" s="30"/>
      <c r="L27" s="12"/>
      <c r="M27" s="140">
        <f t="shared" ref="M10:M37" ca="1" si="8">IF(L27&gt;0,(INDIRECT(ADDRESS(L27,$L$7,,,"ТаблицаСоответствия"))+N27)*$L$8,0)</f>
        <v>0</v>
      </c>
      <c r="N27" s="30"/>
      <c r="O27" s="12"/>
      <c r="P27" s="140">
        <f t="shared" ref="P10:P37" ca="1" si="9">IF(O27&gt;0,(INDIRECT(ADDRESS(O27,$O$7,,,"ТаблицаСоответствия"))+Q27)*$O$8,0)</f>
        <v>0</v>
      </c>
      <c r="Q27" s="30"/>
      <c r="R27" s="12">
        <v>113</v>
      </c>
      <c r="S27" s="140">
        <f t="shared" ref="S10:S37" ca="1" si="10">IF(R27&gt;0,(INDIRECT(ADDRESS(R27,$R$7,,,"ТаблицаСоответствия"))+T27)*$R$8,0)</f>
        <v>18</v>
      </c>
      <c r="T27" s="30"/>
      <c r="U27" s="12"/>
      <c r="V27" s="140">
        <f t="shared" ref="V10:V37" ca="1" si="11">IF(U27&gt;0,(INDIRECT(ADDRESS(U27,$U$7,,,"ТаблицаСоответствия"))+W27)*$U$8,0)</f>
        <v>0</v>
      </c>
      <c r="W27" s="30"/>
      <c r="X27" s="12"/>
      <c r="Y27" s="140">
        <f t="shared" ref="Y10:Y37" ca="1" si="12">IF(X27&gt;0,(INDIRECT(ADDRESS(X27,$X$7,,,"ТаблицаСоответствия"))+Z27)*$X$8,0)</f>
        <v>0</v>
      </c>
      <c r="Z27" s="30"/>
      <c r="AA27" s="12"/>
      <c r="AB27" s="140">
        <f t="shared" ref="AB10:AB37" ca="1" si="13">IF(AA27&gt;0,(INDIRECT(ADDRESS(AA27,$AA$7,,,"ТаблицаСоответствия"))+AC27)*$AA$8,0)</f>
        <v>0</v>
      </c>
      <c r="AC27" s="30"/>
      <c r="AD27" s="12"/>
      <c r="AE27" s="140">
        <f t="shared" ref="AE10:AE37" ca="1" si="14">IF(AD27&gt;0,(INDIRECT(ADDRESS(AD27,$AD$7,,,"ТаблицаСоответствия"))+AF27)*$AD$8,0)</f>
        <v>0</v>
      </c>
      <c r="AF27" s="30"/>
      <c r="AG27" s="12">
        <v>33</v>
      </c>
      <c r="AH27" s="140">
        <f t="shared" ref="AH10:AH37" ca="1" si="15">IF(AG27&gt;0,(INDIRECT(ADDRESS(AG27,$AG$7,,,"ТаблицаСоответствия"))+AI27)*$AG$8,0)</f>
        <v>41.6</v>
      </c>
      <c r="AI27" s="30"/>
      <c r="AJ27" s="41">
        <v>8</v>
      </c>
      <c r="AK27" s="140">
        <f t="shared" ref="AK10:AK37" ca="1" si="16">IF(AJ27&gt;0,(INDIRECT(ADDRESS(AJ27,$AJ$7,,,"ТаблицаСоответствия"))+AL27)*$AJ$8,0)</f>
        <v>14</v>
      </c>
      <c r="AL27" s="30"/>
      <c r="AM27" s="12">
        <v>4</v>
      </c>
      <c r="AN27" s="140">
        <f t="shared" ref="AN10:AN37" ca="1" si="17">IF(AM27&gt;0,(INDIRECT(ADDRESS(AM27,$AM$7,,,"ТаблицаСоответствия"))+AO27)*$AM$8,0)</f>
        <v>8.3999999999999986</v>
      </c>
      <c r="AO27" s="30"/>
      <c r="AP27" s="12"/>
      <c r="AQ27" s="140">
        <f t="shared" ref="AQ10:AQ37" ca="1" si="18">IF(AP27&gt;0,(INDIRECT(ADDRESS(AP27,$AP$7,,,"ТаблицаСоответствия"))+AR27)*$AP$8,0)</f>
        <v>0</v>
      </c>
      <c r="AR27" s="30"/>
      <c r="AS27" s="41">
        <v>2</v>
      </c>
      <c r="AT27" s="162">
        <f t="shared" ref="AT10:AT37" ca="1" si="19">IF(AS27&gt;0,(INDIRECT(ADDRESS(AS27,$AS$7,,,"ТаблицаСоответствия"))+AU27)*$AS$8,0)</f>
        <v>10</v>
      </c>
      <c r="AU27" s="30"/>
      <c r="AV27" s="12"/>
      <c r="AW27" s="30">
        <f t="shared" ref="AW10:AW37" ca="1" si="20">IF(AV27&gt;0,ROUND((INDIRECT(ADDRESS(AV27,$AV$7,,,"ТаблицаСоответствия"))+AX27)*$AV$8,0),)</f>
        <v>0</v>
      </c>
      <c r="AX27" s="30"/>
      <c r="AY27" s="12"/>
      <c r="AZ27" s="30">
        <f t="shared" ref="AZ10:AZ37" ca="1" si="21">IF(AY27&gt;0,ROUND((INDIRECT(ADDRESS(AY27,$AY$7,,,"ТаблицаСоответствия"))+BA27)*$AY$8,0),)</f>
        <v>0</v>
      </c>
      <c r="BA27" s="30"/>
      <c r="BB27" s="12"/>
      <c r="BC27" s="30">
        <f t="shared" ref="BC18:BC37" ca="1" si="22">IF(BB27&gt;0,ROUND((INDIRECT(ADDRESS(BB27,$BB$7,,,"ТаблицаСоответствия"))+BD27)*$BB$8,0),)</f>
        <v>0</v>
      </c>
      <c r="BD27" s="30"/>
      <c r="BE27" s="12"/>
      <c r="BF27" s="30">
        <f t="shared" ref="BF10:BF37" ca="1" si="23">IF(BE27&gt;0,ROUND((INDIRECT(ADDRESS(BE27,$BE$7,,,"ТаблицаСоответствия"))+BG27)*$BE$8,0),)</f>
        <v>0</v>
      </c>
      <c r="BG27" s="30"/>
      <c r="BH27" s="12"/>
      <c r="BI27" s="27">
        <f t="shared" ref="BI10:BI37" ca="1" si="24">IF(BH27&gt;0,ROUND((INDIRECT(ADDRESS(BH27,$BH$7,,,"ТаблицаСоответствия"))+BJ27)*$BH$8,0),)</f>
        <v>0</v>
      </c>
      <c r="BJ27" s="9"/>
      <c r="BK27" s="12"/>
      <c r="BL27" s="27">
        <f t="shared" ref="BL10:BL37" ca="1" si="25">IF(BK27&gt;0,ROUND((INDIRECT(ADDRESS(BK27,$BK$7,,,"ТаблицаСоответствия"))+BM27)*$BK$8,0),)</f>
        <v>0</v>
      </c>
      <c r="BM27" s="9"/>
      <c r="BN27" s="12"/>
      <c r="BO27" s="27">
        <f t="shared" ref="BO10:BO37" ca="1" si="26">IF(BN27&gt;0,ROUND((INDIRECT(ADDRESS(BN27,$BN$7,,,"ТаблицаСоответствия"))+BP27)*$BN$8,0),)</f>
        <v>0</v>
      </c>
      <c r="BP27" s="9"/>
      <c r="BQ27" s="12"/>
      <c r="BR27" s="27">
        <f t="shared" ref="BR10:BR37" ca="1" si="27">IF(BQ27&gt;0,ROUND((INDIRECT(ADDRESS(BQ27,$BQ$7,,,"ТаблицаСоответствия"))+BS27)*$BQ$8,0),)</f>
        <v>0</v>
      </c>
      <c r="BS27" s="9"/>
      <c r="BT27" s="12"/>
      <c r="BU27" s="27">
        <f t="shared" ref="BU10:BU37" ca="1" si="28">IF(BT27&gt;0,ROUND((INDIRECT(ADDRESS(BT27,$BT$7,,,"ТаблицаСоответствия"))+BV27)*$BT$8,0),)</f>
        <v>0</v>
      </c>
      <c r="BV27" s="9"/>
      <c r="BW27" s="12"/>
      <c r="BX27" s="27">
        <f t="shared" ref="BX10:BX37" ca="1" si="29">IF(BW27&gt;0,ROUND((INDIRECT(ADDRESS(BW27,$BW$7,,,"ТаблицаСоответствия"))+BY27)*$BW$8,0),)</f>
        <v>0</v>
      </c>
      <c r="BY27" s="9"/>
      <c r="BZ27" s="12"/>
      <c r="CA27" s="27">
        <f t="shared" ref="CA10:CA37" ca="1" si="30">IF(BZ27&gt;0,ROUND((INDIRECT(ADDRESS(BZ27,$BZ$7,,,"ТаблицаСоответствия"))+CB27)*$BZ$8,0),)</f>
        <v>0</v>
      </c>
      <c r="CB27" s="9"/>
      <c r="CC27" s="12"/>
      <c r="CD27" s="27">
        <f t="shared" ref="CD10:CD37" ca="1" si="31">IF(CC27&gt;0,ROUND((INDIRECT(ADDRESS(CC27,$CC$7,,,"ТаблицаСоответствия"))+CE27)*$CC$8,0),)</f>
        <v>0</v>
      </c>
      <c r="CE27" s="9"/>
      <c r="CF27" s="12"/>
      <c r="CG27" s="27">
        <f t="shared" ref="CG10:CG37" ca="1" si="32">IF(CF27&gt;0,ROUND((INDIRECT(ADDRESS(CF27,$CF$7,,,"ТаблицаСоответствия"))+CH27)*$CF$8,0),)</f>
        <v>0</v>
      </c>
      <c r="CH27" s="9"/>
      <c r="CI27" s="12"/>
      <c r="CJ27" s="27">
        <f t="shared" ref="CJ10:CJ37" ca="1" si="33">IF(CI27&gt;0,ROUND((INDIRECT(ADDRESS(CI27,$CI$7,,,"ТаблицаСоответствия"))+CK27)*$CI$8,0),)</f>
        <v>0</v>
      </c>
      <c r="CK27" s="9"/>
      <c r="CL27" s="12"/>
      <c r="CM27" s="27">
        <f t="shared" ref="CM10:CM37" ca="1" si="34">IF(CL27&gt;0,ROUND((INDIRECT(ADDRESS(CL27,$CL$7,,,"ТаблицаСоответствия"))+CN27)*$CL$8,0),)</f>
        <v>0</v>
      </c>
      <c r="CN27" s="9"/>
      <c r="CO27" s="12"/>
      <c r="CP27" s="27">
        <f t="shared" ref="CP10:CP37" ca="1" si="35">IF(CO27&gt;0,ROUND((INDIRECT(ADDRESS(CO27,$CO$7,,,"ТаблицаСоответствия"))+CQ27)*$CO$8,0),)</f>
        <v>0</v>
      </c>
      <c r="CQ27" s="30"/>
      <c r="CR27" s="12"/>
      <c r="CS27" s="27">
        <f t="shared" ref="CS10:CS37" ca="1" si="36">IF(CR27&gt;0,ROUND((INDIRECT(ADDRESS(CR27,$CR$7,,,"ТаблицаСоответствия"))+CT27)*$CR$8,0),)</f>
        <v>0</v>
      </c>
      <c r="CT27" s="30"/>
      <c r="CU27" s="12"/>
      <c r="CV27" s="26">
        <f t="shared" ref="CV10:CV37" ca="1" si="37">IF(CU27&gt;0,ROUND((INDIRECT(ADDRESS(CU27,$CU$7,,,"ТаблицаСоответствия"))+CW27)*$CU$8,0),)</f>
        <v>0</v>
      </c>
      <c r="CW27" s="9"/>
      <c r="CX27" s="12"/>
      <c r="CY27" s="27">
        <f t="shared" ref="CY10:CY37" ca="1" si="38">IF(CX27&gt;0,ROUND((INDIRECT(ADDRESS(CX27,$CX$7,,,"ТаблицаСоответствия"))+CZ27)*$CX$8,0),)</f>
        <v>0</v>
      </c>
      <c r="CZ27" s="9"/>
      <c r="DA27" s="12"/>
      <c r="DB27" s="27">
        <f t="shared" ref="DB10:DB37" ca="1" si="39">IF(DA27&gt;0,ROUND((INDIRECT(ADDRESS(DA27,$DA$7,,,"ТаблицаСоответствия"))+DC27)*$DA$8,0),)</f>
        <v>0</v>
      </c>
      <c r="DC27" s="9"/>
      <c r="DD27" s="12"/>
      <c r="DE27" s="27">
        <f t="shared" ref="DE10:DE37" ca="1" si="40">IF(DD27&gt;0,ROUND((INDIRECT(ADDRESS(DD27,$DD$7,,,"ТаблицаСоответствия"))+DF27)*$DD$8,0),)</f>
        <v>0</v>
      </c>
      <c r="DF27" s="9"/>
      <c r="DG27" s="12"/>
      <c r="DH27" s="27">
        <f t="shared" ref="DH10:DH37" ca="1" si="41">IF(DG27&gt;0,ROUND((INDIRECT(ADDRESS(DG27,$DG$7,,,"ТаблицаСоответствия"))+DI27)*$DG$8,0),)</f>
        <v>0</v>
      </c>
      <c r="DI27" s="9"/>
      <c r="DJ27" s="12"/>
      <c r="DK27" s="27">
        <f t="shared" ref="DK10:DK37" ca="1" si="42">IF(DJ27&gt;0,ROUND((INDIRECT(ADDRESS(DJ27,$DJ$7,,,"ТаблицаСоответствия"))+DL27)*$DJ$8,0),)</f>
        <v>0</v>
      </c>
      <c r="DL27" s="9"/>
      <c r="DM27" s="12"/>
      <c r="DN27" s="27">
        <f t="shared" ref="DN10:DN37" ca="1" si="43">IF(DM27&gt;0,ROUND((INDIRECT(ADDRESS(DM27,$DM$7,,,"ТаблицаСоответствия"))+DO27)*$DM$8,0),)</f>
        <v>0</v>
      </c>
      <c r="DO27" s="9"/>
      <c r="DP27" s="127">
        <v>0</v>
      </c>
      <c r="DQ27" s="314" t="str">
        <f t="shared" ref="DQ27" si="44">B27</f>
        <v>Тарасов Владислав - Карлей Каролина (РАСПАЛАСЬ!)</v>
      </c>
      <c r="DR27" s="315"/>
      <c r="DS27" s="316"/>
      <c r="DT27" s="31">
        <f t="shared" si="2"/>
        <v>0</v>
      </c>
    </row>
    <row r="28" spans="1:146" ht="15.75" thickBot="1" x14ac:dyDescent="0.3">
      <c r="A28" s="28">
        <f t="shared" si="0"/>
        <v>19</v>
      </c>
      <c r="B28" s="178" t="s">
        <v>150</v>
      </c>
      <c r="C28" s="12"/>
      <c r="D28" s="140">
        <f t="shared" ca="1" si="5"/>
        <v>0</v>
      </c>
      <c r="E28" s="30"/>
      <c r="F28" s="12"/>
      <c r="G28" s="140">
        <f t="shared" ca="1" si="6"/>
        <v>0</v>
      </c>
      <c r="H28" s="30"/>
      <c r="I28" s="12"/>
      <c r="J28" s="140">
        <f t="shared" ca="1" si="7"/>
        <v>0</v>
      </c>
      <c r="K28" s="30"/>
      <c r="L28" s="41">
        <v>277</v>
      </c>
      <c r="M28" s="140">
        <f t="shared" ca="1" si="8"/>
        <v>18</v>
      </c>
      <c r="N28" s="30"/>
      <c r="O28" s="41">
        <v>448</v>
      </c>
      <c r="P28" s="140">
        <f t="shared" ca="1" si="9"/>
        <v>18</v>
      </c>
      <c r="Q28" s="30"/>
      <c r="R28" s="12"/>
      <c r="S28" s="140">
        <f t="shared" ca="1" si="10"/>
        <v>0</v>
      </c>
      <c r="T28" s="30"/>
      <c r="U28" s="12"/>
      <c r="V28" s="140">
        <f t="shared" ca="1" si="11"/>
        <v>0</v>
      </c>
      <c r="W28" s="30"/>
      <c r="X28" s="12"/>
      <c r="Y28" s="140">
        <f t="shared" ca="1" si="12"/>
        <v>0</v>
      </c>
      <c r="Z28" s="30"/>
      <c r="AA28" s="12"/>
      <c r="AB28" s="140">
        <f t="shared" ca="1" si="13"/>
        <v>0</v>
      </c>
      <c r="AC28" s="30"/>
      <c r="AD28" s="12"/>
      <c r="AE28" s="140">
        <f t="shared" ca="1" si="14"/>
        <v>0</v>
      </c>
      <c r="AF28" s="30"/>
      <c r="AG28" s="12"/>
      <c r="AH28" s="140">
        <f t="shared" ca="1" si="15"/>
        <v>0</v>
      </c>
      <c r="AI28" s="30"/>
      <c r="AJ28" s="12"/>
      <c r="AK28" s="140">
        <f t="shared" ca="1" si="16"/>
        <v>0</v>
      </c>
      <c r="AL28" s="30"/>
      <c r="AM28" s="12"/>
      <c r="AN28" s="140">
        <f t="shared" ca="1" si="17"/>
        <v>0</v>
      </c>
      <c r="AO28" s="30"/>
      <c r="AP28" s="12"/>
      <c r="AQ28" s="140">
        <f t="shared" ca="1" si="18"/>
        <v>0</v>
      </c>
      <c r="AR28" s="30"/>
      <c r="AS28" s="12"/>
      <c r="AT28" s="162">
        <f t="shared" ca="1" si="19"/>
        <v>0</v>
      </c>
      <c r="AU28" s="30"/>
      <c r="AV28" s="12">
        <v>84</v>
      </c>
      <c r="AW28" s="30">
        <f t="shared" ca="1" si="20"/>
        <v>16</v>
      </c>
      <c r="AX28" s="30"/>
      <c r="AY28" s="12"/>
      <c r="AZ28" s="30">
        <f t="shared" ca="1" si="21"/>
        <v>0</v>
      </c>
      <c r="BA28" s="30"/>
      <c r="BB28" s="12"/>
      <c r="BC28" s="30">
        <f t="shared" ca="1" si="22"/>
        <v>0</v>
      </c>
      <c r="BD28" s="30"/>
      <c r="BE28" s="12"/>
      <c r="BF28" s="30">
        <f t="shared" ca="1" si="23"/>
        <v>0</v>
      </c>
      <c r="BG28" s="30"/>
      <c r="BH28" s="12"/>
      <c r="BI28" s="27">
        <f t="shared" ca="1" si="24"/>
        <v>0</v>
      </c>
      <c r="BJ28" s="9"/>
      <c r="BK28" s="12"/>
      <c r="BL28" s="27">
        <f t="shared" ca="1" si="25"/>
        <v>0</v>
      </c>
      <c r="BM28" s="9"/>
      <c r="BN28" s="12"/>
      <c r="BO28" s="27">
        <f t="shared" ca="1" si="26"/>
        <v>0</v>
      </c>
      <c r="BP28" s="9"/>
      <c r="BQ28" s="12"/>
      <c r="BR28" s="27">
        <f t="shared" ca="1" si="27"/>
        <v>0</v>
      </c>
      <c r="BS28" s="9"/>
      <c r="BT28" s="12"/>
      <c r="BU28" s="27">
        <f t="shared" ca="1" si="28"/>
        <v>0</v>
      </c>
      <c r="BV28" s="9"/>
      <c r="BW28" s="12"/>
      <c r="BX28" s="27">
        <f t="shared" ca="1" si="29"/>
        <v>0</v>
      </c>
      <c r="BY28" s="9"/>
      <c r="BZ28" s="12"/>
      <c r="CA28" s="27">
        <f t="shared" ca="1" si="30"/>
        <v>0</v>
      </c>
      <c r="CB28" s="9"/>
      <c r="CC28" s="12"/>
      <c r="CD28" s="27">
        <f t="shared" ca="1" si="31"/>
        <v>0</v>
      </c>
      <c r="CE28" s="9"/>
      <c r="CF28" s="12"/>
      <c r="CG28" s="27">
        <f t="shared" ca="1" si="32"/>
        <v>0</v>
      </c>
      <c r="CH28" s="9"/>
      <c r="CI28" s="12"/>
      <c r="CJ28" s="27">
        <f t="shared" ca="1" si="33"/>
        <v>0</v>
      </c>
      <c r="CK28" s="9"/>
      <c r="CL28" s="12"/>
      <c r="CM28" s="27">
        <f t="shared" ca="1" si="34"/>
        <v>0</v>
      </c>
      <c r="CN28" s="9"/>
      <c r="CO28" s="12"/>
      <c r="CP28" s="27">
        <f t="shared" ca="1" si="35"/>
        <v>0</v>
      </c>
      <c r="CQ28" s="30"/>
      <c r="CR28" s="12"/>
      <c r="CS28" s="27">
        <f t="shared" ca="1" si="36"/>
        <v>0</v>
      </c>
      <c r="CT28" s="30"/>
      <c r="CU28" s="12"/>
      <c r="CV28" s="26">
        <f t="shared" ca="1" si="37"/>
        <v>0</v>
      </c>
      <c r="CW28" s="9"/>
      <c r="CX28" s="12"/>
      <c r="CY28" s="27">
        <f t="shared" ca="1" si="38"/>
        <v>0</v>
      </c>
      <c r="CZ28" s="9"/>
      <c r="DA28" s="12"/>
      <c r="DB28" s="27">
        <f t="shared" ca="1" si="39"/>
        <v>0</v>
      </c>
      <c r="DC28" s="9"/>
      <c r="DD28" s="12"/>
      <c r="DE28" s="27">
        <f t="shared" ca="1" si="40"/>
        <v>0</v>
      </c>
      <c r="DF28" s="9"/>
      <c r="DG28" s="12"/>
      <c r="DH28" s="27">
        <f t="shared" ca="1" si="41"/>
        <v>0</v>
      </c>
      <c r="DI28" s="9"/>
      <c r="DJ28" s="12"/>
      <c r="DK28" s="27">
        <f t="shared" ca="1" si="42"/>
        <v>0</v>
      </c>
      <c r="DL28" s="9"/>
      <c r="DM28" s="12"/>
      <c r="DN28" s="27">
        <f t="shared" ca="1" si="43"/>
        <v>0</v>
      </c>
      <c r="DO28" s="9"/>
      <c r="DP28" s="127">
        <v>0</v>
      </c>
      <c r="DQ28" s="338" t="str">
        <f t="shared" ref="DQ28:DQ33" si="45">B28</f>
        <v>Мяло Артем - Статник Полина (РАСПАЛАСЬ!)</v>
      </c>
      <c r="DR28" s="338"/>
      <c r="DS28" s="338"/>
      <c r="DT28" s="31">
        <f t="shared" si="2"/>
        <v>0</v>
      </c>
    </row>
    <row r="29" spans="1:146" s="32" customFormat="1" ht="15.75" thickBot="1" x14ac:dyDescent="0.3">
      <c r="A29" s="28">
        <f t="shared" si="0"/>
        <v>20</v>
      </c>
      <c r="B29" s="178" t="s">
        <v>148</v>
      </c>
      <c r="C29" s="12"/>
      <c r="D29" s="140">
        <f t="shared" ca="1" si="5"/>
        <v>0</v>
      </c>
      <c r="E29" s="30"/>
      <c r="F29" s="12"/>
      <c r="G29" s="140">
        <f t="shared" ca="1" si="6"/>
        <v>0</v>
      </c>
      <c r="H29" s="30"/>
      <c r="I29" s="12"/>
      <c r="J29" s="140">
        <f t="shared" ca="1" si="7"/>
        <v>0</v>
      </c>
      <c r="K29" s="30"/>
      <c r="L29" s="12"/>
      <c r="M29" s="140">
        <f t="shared" ca="1" si="8"/>
        <v>0</v>
      </c>
      <c r="N29" s="30"/>
      <c r="O29" s="12"/>
      <c r="P29" s="140">
        <f t="shared" ca="1" si="9"/>
        <v>0</v>
      </c>
      <c r="Q29" s="30"/>
      <c r="R29" s="12"/>
      <c r="S29" s="140">
        <f t="shared" ca="1" si="10"/>
        <v>0</v>
      </c>
      <c r="T29" s="30"/>
      <c r="U29" s="12"/>
      <c r="V29" s="140">
        <f t="shared" ca="1" si="11"/>
        <v>0</v>
      </c>
      <c r="W29" s="30"/>
      <c r="X29" s="12"/>
      <c r="Y29" s="140">
        <f t="shared" ca="1" si="12"/>
        <v>0</v>
      </c>
      <c r="Z29" s="30"/>
      <c r="AA29" s="12"/>
      <c r="AB29" s="140">
        <f t="shared" ca="1" si="13"/>
        <v>0</v>
      </c>
      <c r="AC29" s="30"/>
      <c r="AD29" s="12"/>
      <c r="AE29" s="140">
        <f t="shared" ca="1" si="14"/>
        <v>0</v>
      </c>
      <c r="AF29" s="30"/>
      <c r="AG29" s="12"/>
      <c r="AH29" s="140">
        <f t="shared" ca="1" si="15"/>
        <v>0</v>
      </c>
      <c r="AI29" s="30"/>
      <c r="AJ29" s="12"/>
      <c r="AK29" s="140">
        <f t="shared" ca="1" si="16"/>
        <v>0</v>
      </c>
      <c r="AL29" s="30"/>
      <c r="AM29" s="12"/>
      <c r="AN29" s="140">
        <f t="shared" ca="1" si="17"/>
        <v>0</v>
      </c>
      <c r="AO29" s="30"/>
      <c r="AP29" s="12"/>
      <c r="AQ29" s="140">
        <f t="shared" ca="1" si="18"/>
        <v>0</v>
      </c>
      <c r="AR29" s="30"/>
      <c r="AS29" s="12"/>
      <c r="AT29" s="162">
        <f t="shared" ca="1" si="19"/>
        <v>0</v>
      </c>
      <c r="AU29" s="9"/>
      <c r="AV29" s="12">
        <v>93</v>
      </c>
      <c r="AW29" s="7">
        <f t="shared" ca="1" si="20"/>
        <v>16</v>
      </c>
      <c r="AX29" s="9"/>
      <c r="AY29" s="12"/>
      <c r="AZ29" s="7">
        <f t="shared" ca="1" si="21"/>
        <v>0</v>
      </c>
      <c r="BA29" s="9"/>
      <c r="BB29" s="12"/>
      <c r="BC29" s="27">
        <f t="shared" ca="1" si="22"/>
        <v>0</v>
      </c>
      <c r="BD29" s="9"/>
      <c r="BE29" s="12"/>
      <c r="BF29" s="27">
        <f t="shared" ca="1" si="23"/>
        <v>0</v>
      </c>
      <c r="BG29" s="9"/>
      <c r="BH29" s="12"/>
      <c r="BI29" s="27">
        <f t="shared" ca="1" si="24"/>
        <v>0</v>
      </c>
      <c r="BJ29" s="9"/>
      <c r="BK29" s="12"/>
      <c r="BL29" s="27">
        <f t="shared" ca="1" si="25"/>
        <v>0</v>
      </c>
      <c r="BM29" s="9"/>
      <c r="BN29" s="12"/>
      <c r="BO29" s="27">
        <f t="shared" ca="1" si="26"/>
        <v>0</v>
      </c>
      <c r="BP29" s="9"/>
      <c r="BQ29" s="12"/>
      <c r="BR29" s="27">
        <f t="shared" ca="1" si="27"/>
        <v>0</v>
      </c>
      <c r="BS29" s="9"/>
      <c r="BT29" s="12"/>
      <c r="BU29" s="27">
        <f t="shared" ca="1" si="28"/>
        <v>0</v>
      </c>
      <c r="BV29" s="9"/>
      <c r="BW29" s="12"/>
      <c r="BX29" s="27">
        <f t="shared" ca="1" si="29"/>
        <v>0</v>
      </c>
      <c r="BY29" s="9"/>
      <c r="BZ29" s="12"/>
      <c r="CA29" s="27">
        <f t="shared" ca="1" si="30"/>
        <v>0</v>
      </c>
      <c r="CB29" s="9"/>
      <c r="CC29" s="12"/>
      <c r="CD29" s="27">
        <f t="shared" ca="1" si="31"/>
        <v>0</v>
      </c>
      <c r="CE29" s="9"/>
      <c r="CF29" s="12"/>
      <c r="CG29" s="27">
        <f t="shared" ca="1" si="32"/>
        <v>0</v>
      </c>
      <c r="CH29" s="9"/>
      <c r="CI29" s="12"/>
      <c r="CJ29" s="27">
        <f t="shared" ca="1" si="33"/>
        <v>0</v>
      </c>
      <c r="CK29" s="9"/>
      <c r="CL29" s="12"/>
      <c r="CM29" s="27">
        <f t="shared" ca="1" si="34"/>
        <v>0</v>
      </c>
      <c r="CN29" s="9"/>
      <c r="CO29" s="12"/>
      <c r="CP29" s="27">
        <f t="shared" ca="1" si="35"/>
        <v>0</v>
      </c>
      <c r="CQ29" s="30"/>
      <c r="CR29" s="12"/>
      <c r="CS29" s="27">
        <f t="shared" ca="1" si="36"/>
        <v>0</v>
      </c>
      <c r="CT29" s="30"/>
      <c r="CU29" s="12"/>
      <c r="CV29" s="26">
        <f t="shared" ca="1" si="37"/>
        <v>0</v>
      </c>
      <c r="CW29" s="9"/>
      <c r="CX29" s="12"/>
      <c r="CY29" s="27">
        <f t="shared" ca="1" si="38"/>
        <v>0</v>
      </c>
      <c r="CZ29" s="9"/>
      <c r="DA29" s="12"/>
      <c r="DB29" s="27">
        <f t="shared" ca="1" si="39"/>
        <v>0</v>
      </c>
      <c r="DC29" s="9"/>
      <c r="DD29" s="12"/>
      <c r="DE29" s="27">
        <f t="shared" ca="1" si="40"/>
        <v>0</v>
      </c>
      <c r="DF29" s="9"/>
      <c r="DG29" s="12"/>
      <c r="DH29" s="27">
        <f t="shared" ca="1" si="41"/>
        <v>0</v>
      </c>
      <c r="DI29" s="9"/>
      <c r="DJ29" s="12"/>
      <c r="DK29" s="27">
        <f t="shared" ca="1" si="42"/>
        <v>0</v>
      </c>
      <c r="DL29" s="9"/>
      <c r="DM29" s="12"/>
      <c r="DN29" s="27">
        <f t="shared" ca="1" si="43"/>
        <v>0</v>
      </c>
      <c r="DO29" s="9"/>
      <c r="DP29" s="127">
        <v>0</v>
      </c>
      <c r="DQ29" s="251" t="str">
        <f t="shared" si="45"/>
        <v>Мильков Александр - Чен Софья (РАСПАЛАСЬ!)</v>
      </c>
      <c r="DR29" s="252"/>
      <c r="DS29" s="253"/>
      <c r="DT29" s="31">
        <f t="shared" si="2"/>
        <v>0</v>
      </c>
    </row>
    <row r="30" spans="1:146" ht="18.75" customHeight="1" thickBot="1" x14ac:dyDescent="0.3">
      <c r="A30" s="28">
        <f t="shared" si="0"/>
        <v>21</v>
      </c>
      <c r="B30" s="176" t="s">
        <v>114</v>
      </c>
      <c r="C30" s="12"/>
      <c r="D30" s="140">
        <f t="shared" ca="1" si="5"/>
        <v>0</v>
      </c>
      <c r="E30" s="30"/>
      <c r="F30" s="12"/>
      <c r="G30" s="140">
        <f t="shared" ca="1" si="6"/>
        <v>0</v>
      </c>
      <c r="H30" s="30"/>
      <c r="I30" s="12"/>
      <c r="J30" s="140">
        <f t="shared" ca="1" si="7"/>
        <v>0</v>
      </c>
      <c r="K30" s="30"/>
      <c r="L30" s="12"/>
      <c r="M30" s="140">
        <f t="shared" ca="1" si="8"/>
        <v>0</v>
      </c>
      <c r="N30" s="30"/>
      <c r="O30" s="12"/>
      <c r="P30" s="140">
        <f t="shared" ca="1" si="9"/>
        <v>0</v>
      </c>
      <c r="Q30" s="30"/>
      <c r="R30" s="12"/>
      <c r="S30" s="140">
        <f t="shared" ca="1" si="10"/>
        <v>0</v>
      </c>
      <c r="T30" s="30"/>
      <c r="U30" s="12"/>
      <c r="V30" s="140">
        <f t="shared" ca="1" si="11"/>
        <v>0</v>
      </c>
      <c r="W30" s="30"/>
      <c r="X30" s="12"/>
      <c r="Y30" s="140">
        <f t="shared" ca="1" si="12"/>
        <v>0</v>
      </c>
      <c r="Z30" s="30"/>
      <c r="AA30" s="12"/>
      <c r="AB30" s="140">
        <f t="shared" ca="1" si="13"/>
        <v>0</v>
      </c>
      <c r="AC30" s="30"/>
      <c r="AD30" s="12"/>
      <c r="AE30" s="140">
        <f t="shared" ca="1" si="14"/>
        <v>0</v>
      </c>
      <c r="AF30" s="30"/>
      <c r="AG30" s="12">
        <v>53</v>
      </c>
      <c r="AH30" s="140">
        <f t="shared" ca="1" si="15"/>
        <v>16</v>
      </c>
      <c r="AI30" s="30"/>
      <c r="AJ30" s="12">
        <v>12</v>
      </c>
      <c r="AK30" s="140">
        <f t="shared" ca="1" si="16"/>
        <v>2.8</v>
      </c>
      <c r="AL30" s="30"/>
      <c r="AM30" s="12"/>
      <c r="AN30" s="140">
        <f t="shared" ca="1" si="17"/>
        <v>0</v>
      </c>
      <c r="AO30" s="30"/>
      <c r="AP30" s="12"/>
      <c r="AQ30" s="140">
        <f t="shared" ca="1" si="18"/>
        <v>0</v>
      </c>
      <c r="AR30" s="30"/>
      <c r="AS30" s="12"/>
      <c r="AT30" s="162">
        <f t="shared" ca="1" si="19"/>
        <v>0</v>
      </c>
      <c r="AU30" s="9"/>
      <c r="AV30" s="12"/>
      <c r="AW30" s="7">
        <f t="shared" ca="1" si="20"/>
        <v>0</v>
      </c>
      <c r="AX30" s="9"/>
      <c r="AY30" s="12"/>
      <c r="AZ30" s="7">
        <f t="shared" ca="1" si="21"/>
        <v>0</v>
      </c>
      <c r="BA30" s="9"/>
      <c r="BB30" s="12"/>
      <c r="BC30" s="27">
        <f t="shared" ca="1" si="22"/>
        <v>0</v>
      </c>
      <c r="BD30" s="9"/>
      <c r="BE30" s="12"/>
      <c r="BF30" s="27">
        <f t="shared" ca="1" si="23"/>
        <v>0</v>
      </c>
      <c r="BG30" s="9"/>
      <c r="BH30" s="12"/>
      <c r="BI30" s="27">
        <f t="shared" ca="1" si="24"/>
        <v>0</v>
      </c>
      <c r="BJ30" s="9"/>
      <c r="BK30" s="12"/>
      <c r="BL30" s="27">
        <f t="shared" ca="1" si="25"/>
        <v>0</v>
      </c>
      <c r="BM30" s="9"/>
      <c r="BN30" s="12"/>
      <c r="BO30" s="27">
        <f t="shared" ca="1" si="26"/>
        <v>0</v>
      </c>
      <c r="BP30" s="9"/>
      <c r="BQ30" s="12"/>
      <c r="BR30" s="27">
        <f t="shared" ca="1" si="27"/>
        <v>0</v>
      </c>
      <c r="BS30" s="9"/>
      <c r="BT30" s="12"/>
      <c r="BU30" s="27">
        <f t="shared" ca="1" si="28"/>
        <v>0</v>
      </c>
      <c r="BV30" s="9"/>
      <c r="BW30" s="12"/>
      <c r="BX30" s="27">
        <f t="shared" ca="1" si="29"/>
        <v>0</v>
      </c>
      <c r="BY30" s="9"/>
      <c r="BZ30" s="12"/>
      <c r="CA30" s="27">
        <f t="shared" ca="1" si="30"/>
        <v>0</v>
      </c>
      <c r="CB30" s="9"/>
      <c r="CC30" s="12"/>
      <c r="CD30" s="27">
        <f t="shared" ca="1" si="31"/>
        <v>0</v>
      </c>
      <c r="CE30" s="9"/>
      <c r="CF30" s="12"/>
      <c r="CG30" s="27">
        <f t="shared" ca="1" si="32"/>
        <v>0</v>
      </c>
      <c r="CH30" s="9"/>
      <c r="CI30" s="12"/>
      <c r="CJ30" s="27">
        <f t="shared" ca="1" si="33"/>
        <v>0</v>
      </c>
      <c r="CK30" s="9"/>
      <c r="CL30" s="12"/>
      <c r="CM30" s="27">
        <f t="shared" ca="1" si="34"/>
        <v>0</v>
      </c>
      <c r="CN30" s="9"/>
      <c r="CO30" s="12"/>
      <c r="CP30" s="27">
        <f t="shared" ca="1" si="35"/>
        <v>0</v>
      </c>
      <c r="CQ30" s="30"/>
      <c r="CR30" s="12"/>
      <c r="CS30" s="27">
        <f t="shared" ca="1" si="36"/>
        <v>0</v>
      </c>
      <c r="CT30" s="30"/>
      <c r="CU30" s="12"/>
      <c r="CV30" s="26">
        <f t="shared" ca="1" si="37"/>
        <v>0</v>
      </c>
      <c r="CW30" s="9"/>
      <c r="CX30" s="12"/>
      <c r="CY30" s="27">
        <f t="shared" ca="1" si="38"/>
        <v>0</v>
      </c>
      <c r="CZ30" s="9"/>
      <c r="DA30" s="12"/>
      <c r="DB30" s="27">
        <f t="shared" ca="1" si="39"/>
        <v>0</v>
      </c>
      <c r="DC30" s="9"/>
      <c r="DD30" s="12"/>
      <c r="DE30" s="27">
        <f t="shared" ca="1" si="40"/>
        <v>0</v>
      </c>
      <c r="DF30" s="9"/>
      <c r="DG30" s="12"/>
      <c r="DH30" s="27">
        <f t="shared" ca="1" si="41"/>
        <v>0</v>
      </c>
      <c r="DI30" s="9"/>
      <c r="DJ30" s="12"/>
      <c r="DK30" s="27">
        <f t="shared" ca="1" si="42"/>
        <v>0</v>
      </c>
      <c r="DL30" s="9"/>
      <c r="DM30" s="12"/>
      <c r="DN30" s="27">
        <f t="shared" ca="1" si="43"/>
        <v>0</v>
      </c>
      <c r="DO30" s="9"/>
      <c r="DP30" s="127">
        <v>0</v>
      </c>
      <c r="DQ30" s="287" t="str">
        <f t="shared" si="45"/>
        <v xml:space="preserve"> Гутман Лев - Требушенко Елизавета (РАСПАЛИСЬ!)</v>
      </c>
      <c r="DR30" s="288"/>
      <c r="DS30" s="289"/>
      <c r="DT30" s="31">
        <f t="shared" si="2"/>
        <v>0</v>
      </c>
    </row>
    <row r="31" spans="1:146" ht="15.75" thickBot="1" x14ac:dyDescent="0.3">
      <c r="A31" s="28">
        <f t="shared" si="0"/>
        <v>22</v>
      </c>
      <c r="B31" s="178" t="s">
        <v>77</v>
      </c>
      <c r="C31" s="12">
        <v>15</v>
      </c>
      <c r="D31" s="140">
        <f t="shared" ca="1" si="5"/>
        <v>140.4</v>
      </c>
      <c r="E31" s="30"/>
      <c r="F31" s="12"/>
      <c r="G31" s="140">
        <f t="shared" ca="1" si="6"/>
        <v>0</v>
      </c>
      <c r="H31" s="30"/>
      <c r="I31" s="12">
        <v>10</v>
      </c>
      <c r="J31" s="140">
        <f t="shared" ca="1" si="7"/>
        <v>176.4</v>
      </c>
      <c r="K31" s="30"/>
      <c r="L31" s="41">
        <v>16</v>
      </c>
      <c r="M31" s="140">
        <f t="shared" ca="1" si="8"/>
        <v>190.8</v>
      </c>
      <c r="N31" s="30"/>
      <c r="O31" s="41"/>
      <c r="P31" s="140">
        <f t="shared" ca="1" si="9"/>
        <v>0</v>
      </c>
      <c r="Q31" s="30"/>
      <c r="R31" s="12"/>
      <c r="S31" s="140">
        <f t="shared" ca="1" si="10"/>
        <v>0</v>
      </c>
      <c r="T31" s="30"/>
      <c r="U31" s="12"/>
      <c r="V31" s="140">
        <f t="shared" ca="1" si="11"/>
        <v>0</v>
      </c>
      <c r="W31" s="30"/>
      <c r="X31" s="12"/>
      <c r="Y31" s="140">
        <f t="shared" ca="1" si="12"/>
        <v>0</v>
      </c>
      <c r="Z31" s="30"/>
      <c r="AA31" s="12"/>
      <c r="AB31" s="140">
        <f t="shared" ca="1" si="13"/>
        <v>0</v>
      </c>
      <c r="AC31" s="30"/>
      <c r="AD31" s="12"/>
      <c r="AE31" s="140">
        <f t="shared" ca="1" si="14"/>
        <v>0</v>
      </c>
      <c r="AF31" s="30"/>
      <c r="AG31" s="12">
        <v>2</v>
      </c>
      <c r="AH31" s="140">
        <f t="shared" ca="1" si="15"/>
        <v>169.60000000000002</v>
      </c>
      <c r="AI31" s="30"/>
      <c r="AJ31" s="12"/>
      <c r="AK31" s="140">
        <f t="shared" ca="1" si="16"/>
        <v>0</v>
      </c>
      <c r="AL31" s="30"/>
      <c r="AM31" s="12"/>
      <c r="AN31" s="140">
        <f t="shared" ca="1" si="17"/>
        <v>0</v>
      </c>
      <c r="AO31" s="30"/>
      <c r="AP31" s="12"/>
      <c r="AQ31" s="140">
        <f t="shared" ca="1" si="18"/>
        <v>0</v>
      </c>
      <c r="AR31" s="30"/>
      <c r="AS31" s="12"/>
      <c r="AT31" s="162">
        <f t="shared" ca="1" si="19"/>
        <v>0</v>
      </c>
      <c r="AU31" s="30"/>
      <c r="AV31" s="12"/>
      <c r="AW31" s="30">
        <f t="shared" ca="1" si="20"/>
        <v>0</v>
      </c>
      <c r="AX31" s="30"/>
      <c r="AY31" s="12"/>
      <c r="AZ31" s="30">
        <f t="shared" ca="1" si="21"/>
        <v>0</v>
      </c>
      <c r="BA31" s="30"/>
      <c r="BB31" s="12"/>
      <c r="BC31" s="30">
        <f t="shared" ca="1" si="22"/>
        <v>0</v>
      </c>
      <c r="BD31" s="30"/>
      <c r="BE31" s="12"/>
      <c r="BF31" s="30">
        <f t="shared" ca="1" si="23"/>
        <v>0</v>
      </c>
      <c r="BG31" s="30"/>
      <c r="BH31" s="12"/>
      <c r="BI31" s="27">
        <f t="shared" ca="1" si="24"/>
        <v>0</v>
      </c>
      <c r="BJ31" s="9"/>
      <c r="BK31" s="12"/>
      <c r="BL31" s="27">
        <f t="shared" ca="1" si="25"/>
        <v>0</v>
      </c>
      <c r="BM31" s="9"/>
      <c r="BN31" s="12"/>
      <c r="BO31" s="27">
        <f t="shared" ca="1" si="26"/>
        <v>0</v>
      </c>
      <c r="BP31" s="9"/>
      <c r="BQ31" s="12"/>
      <c r="BR31" s="27">
        <f t="shared" ca="1" si="27"/>
        <v>0</v>
      </c>
      <c r="BS31" s="9"/>
      <c r="BT31" s="12"/>
      <c r="BU31" s="27">
        <f t="shared" ca="1" si="28"/>
        <v>0</v>
      </c>
      <c r="BV31" s="9"/>
      <c r="BW31" s="12"/>
      <c r="BX31" s="27">
        <f t="shared" ca="1" si="29"/>
        <v>0</v>
      </c>
      <c r="BY31" s="9"/>
      <c r="BZ31" s="12"/>
      <c r="CA31" s="27">
        <f t="shared" ca="1" si="30"/>
        <v>0</v>
      </c>
      <c r="CB31" s="9"/>
      <c r="CC31" s="12"/>
      <c r="CD31" s="27">
        <f t="shared" ca="1" si="31"/>
        <v>0</v>
      </c>
      <c r="CE31" s="9"/>
      <c r="CF31" s="12"/>
      <c r="CG31" s="27">
        <f t="shared" ca="1" si="32"/>
        <v>0</v>
      </c>
      <c r="CH31" s="9"/>
      <c r="CI31" s="12"/>
      <c r="CJ31" s="27">
        <f t="shared" ca="1" si="33"/>
        <v>0</v>
      </c>
      <c r="CK31" s="9"/>
      <c r="CL31" s="12"/>
      <c r="CM31" s="27">
        <f t="shared" ca="1" si="34"/>
        <v>0</v>
      </c>
      <c r="CN31" s="9"/>
      <c r="CO31" s="12"/>
      <c r="CP31" s="27">
        <f t="shared" ca="1" si="35"/>
        <v>0</v>
      </c>
      <c r="CQ31" s="30"/>
      <c r="CR31" s="12"/>
      <c r="CS31" s="27">
        <f t="shared" ca="1" si="36"/>
        <v>0</v>
      </c>
      <c r="CT31" s="30"/>
      <c r="CU31" s="12"/>
      <c r="CV31" s="26">
        <f t="shared" ca="1" si="37"/>
        <v>0</v>
      </c>
      <c r="CW31" s="9"/>
      <c r="CX31" s="12"/>
      <c r="CY31" s="27">
        <f t="shared" ca="1" si="38"/>
        <v>0</v>
      </c>
      <c r="CZ31" s="9"/>
      <c r="DA31" s="12"/>
      <c r="DB31" s="27">
        <f t="shared" ca="1" si="39"/>
        <v>0</v>
      </c>
      <c r="DC31" s="9"/>
      <c r="DD31" s="12"/>
      <c r="DE31" s="27">
        <f t="shared" ca="1" si="40"/>
        <v>0</v>
      </c>
      <c r="DF31" s="9"/>
      <c r="DG31" s="12"/>
      <c r="DH31" s="27">
        <f t="shared" ca="1" si="41"/>
        <v>0</v>
      </c>
      <c r="DI31" s="9"/>
      <c r="DJ31" s="12"/>
      <c r="DK31" s="27">
        <f t="shared" ca="1" si="42"/>
        <v>0</v>
      </c>
      <c r="DL31" s="9"/>
      <c r="DM31" s="12"/>
      <c r="DN31" s="27">
        <f t="shared" ca="1" si="43"/>
        <v>0</v>
      </c>
      <c r="DO31" s="9"/>
      <c r="DP31" s="127">
        <v>0</v>
      </c>
      <c r="DQ31" s="314" t="str">
        <f t="shared" si="45"/>
        <v>Жолудев Михаил - Симоненко Александра (РАСПАЛАСЬ!)</v>
      </c>
      <c r="DR31" s="315"/>
      <c r="DS31" s="316"/>
      <c r="DT31" s="31">
        <f t="shared" si="2"/>
        <v>0</v>
      </c>
    </row>
    <row r="32" spans="1:146" ht="23.25" customHeight="1" thickBot="1" x14ac:dyDescent="0.3">
      <c r="A32" s="28">
        <f t="shared" si="0"/>
        <v>23</v>
      </c>
      <c r="B32" s="176" t="s">
        <v>78</v>
      </c>
      <c r="C32" s="12">
        <v>75</v>
      </c>
      <c r="D32" s="140">
        <f t="shared" ca="1" si="5"/>
        <v>39.6</v>
      </c>
      <c r="E32" s="30"/>
      <c r="F32" s="12"/>
      <c r="G32" s="140">
        <f t="shared" ca="1" si="6"/>
        <v>0</v>
      </c>
      <c r="H32" s="30"/>
      <c r="I32" s="12"/>
      <c r="J32" s="140">
        <f t="shared" ca="1" si="7"/>
        <v>0</v>
      </c>
      <c r="K32" s="30"/>
      <c r="L32" s="12"/>
      <c r="M32" s="140">
        <f t="shared" ca="1" si="8"/>
        <v>0</v>
      </c>
      <c r="N32" s="30"/>
      <c r="O32" s="12"/>
      <c r="P32" s="140">
        <f t="shared" ca="1" si="9"/>
        <v>0</v>
      </c>
      <c r="Q32" s="30"/>
      <c r="R32" s="12"/>
      <c r="S32" s="140">
        <f t="shared" ca="1" si="10"/>
        <v>0</v>
      </c>
      <c r="T32" s="30"/>
      <c r="U32" s="12"/>
      <c r="V32" s="140">
        <f t="shared" ca="1" si="11"/>
        <v>0</v>
      </c>
      <c r="W32" s="30"/>
      <c r="X32" s="12"/>
      <c r="Y32" s="140">
        <f t="shared" ca="1" si="12"/>
        <v>0</v>
      </c>
      <c r="Z32" s="30"/>
      <c r="AA32" s="12"/>
      <c r="AB32" s="140">
        <f t="shared" ca="1" si="13"/>
        <v>0</v>
      </c>
      <c r="AC32" s="30"/>
      <c r="AD32" s="12"/>
      <c r="AE32" s="140">
        <f t="shared" ca="1" si="14"/>
        <v>0</v>
      </c>
      <c r="AF32" s="30"/>
      <c r="AG32" s="12">
        <v>7</v>
      </c>
      <c r="AH32" s="140">
        <f t="shared" ca="1" si="15"/>
        <v>131.20000000000002</v>
      </c>
      <c r="AI32" s="30"/>
      <c r="AJ32" s="12"/>
      <c r="AK32" s="140">
        <f t="shared" ca="1" si="16"/>
        <v>0</v>
      </c>
      <c r="AL32" s="30"/>
      <c r="AM32" s="12"/>
      <c r="AN32" s="140">
        <f t="shared" ca="1" si="17"/>
        <v>0</v>
      </c>
      <c r="AO32" s="30"/>
      <c r="AP32" s="12"/>
      <c r="AQ32" s="140">
        <f t="shared" ca="1" si="18"/>
        <v>0</v>
      </c>
      <c r="AR32" s="30"/>
      <c r="AS32" s="12"/>
      <c r="AT32" s="162">
        <f t="shared" ca="1" si="19"/>
        <v>0</v>
      </c>
      <c r="AU32" s="9"/>
      <c r="AV32" s="12"/>
      <c r="AW32" s="9">
        <f t="shared" ca="1" si="20"/>
        <v>0</v>
      </c>
      <c r="AX32" s="9"/>
      <c r="AY32" s="12"/>
      <c r="AZ32" s="9">
        <f t="shared" ca="1" si="21"/>
        <v>0</v>
      </c>
      <c r="BA32" s="9"/>
      <c r="BB32" s="12"/>
      <c r="BC32" s="30">
        <f t="shared" ca="1" si="22"/>
        <v>0</v>
      </c>
      <c r="BD32" s="9"/>
      <c r="BE32" s="12"/>
      <c r="BF32" s="30">
        <f t="shared" ca="1" si="23"/>
        <v>0</v>
      </c>
      <c r="BG32" s="9"/>
      <c r="BH32" s="12"/>
      <c r="BI32" s="27">
        <f t="shared" ca="1" si="24"/>
        <v>0</v>
      </c>
      <c r="BJ32" s="9"/>
      <c r="BK32" s="12"/>
      <c r="BL32" s="27">
        <f t="shared" ca="1" si="25"/>
        <v>0</v>
      </c>
      <c r="BM32" s="9"/>
      <c r="BN32" s="12"/>
      <c r="BO32" s="27">
        <f t="shared" ca="1" si="26"/>
        <v>0</v>
      </c>
      <c r="BP32" s="9"/>
      <c r="BQ32" s="12"/>
      <c r="BR32" s="27">
        <f t="shared" ca="1" si="27"/>
        <v>0</v>
      </c>
      <c r="BS32" s="9"/>
      <c r="BT32" s="12"/>
      <c r="BU32" s="27">
        <f t="shared" ca="1" si="28"/>
        <v>0</v>
      </c>
      <c r="BV32" s="9"/>
      <c r="BW32" s="12"/>
      <c r="BX32" s="27">
        <f t="shared" ca="1" si="29"/>
        <v>0</v>
      </c>
      <c r="BY32" s="9"/>
      <c r="BZ32" s="12"/>
      <c r="CA32" s="27">
        <f t="shared" ca="1" si="30"/>
        <v>0</v>
      </c>
      <c r="CB32" s="9"/>
      <c r="CC32" s="12"/>
      <c r="CD32" s="27">
        <f t="shared" ca="1" si="31"/>
        <v>0</v>
      </c>
      <c r="CE32" s="9"/>
      <c r="CF32" s="12"/>
      <c r="CG32" s="27">
        <f t="shared" ca="1" si="32"/>
        <v>0</v>
      </c>
      <c r="CH32" s="9"/>
      <c r="CI32" s="12"/>
      <c r="CJ32" s="27">
        <f t="shared" ca="1" si="33"/>
        <v>0</v>
      </c>
      <c r="CK32" s="9"/>
      <c r="CL32" s="12"/>
      <c r="CM32" s="27">
        <f t="shared" ca="1" si="34"/>
        <v>0</v>
      </c>
      <c r="CN32" s="9"/>
      <c r="CO32" s="12"/>
      <c r="CP32" s="27">
        <f t="shared" ca="1" si="35"/>
        <v>0</v>
      </c>
      <c r="CQ32" s="30"/>
      <c r="CR32" s="12"/>
      <c r="CS32" s="27">
        <f t="shared" ca="1" si="36"/>
        <v>0</v>
      </c>
      <c r="CT32" s="30"/>
      <c r="CU32" s="12"/>
      <c r="CV32" s="26">
        <f t="shared" ca="1" si="37"/>
        <v>0</v>
      </c>
      <c r="CW32" s="9"/>
      <c r="CX32" s="12"/>
      <c r="CY32" s="27">
        <f t="shared" ca="1" si="38"/>
        <v>0</v>
      </c>
      <c r="CZ32" s="9"/>
      <c r="DA32" s="12"/>
      <c r="DB32" s="27">
        <f t="shared" ca="1" si="39"/>
        <v>0</v>
      </c>
      <c r="DC32" s="9"/>
      <c r="DD32" s="12"/>
      <c r="DE32" s="27">
        <f t="shared" ca="1" si="40"/>
        <v>0</v>
      </c>
      <c r="DF32" s="9"/>
      <c r="DG32" s="12"/>
      <c r="DH32" s="27">
        <f t="shared" ca="1" si="41"/>
        <v>0</v>
      </c>
      <c r="DI32" s="9"/>
      <c r="DJ32" s="12"/>
      <c r="DK32" s="27">
        <f t="shared" ca="1" si="42"/>
        <v>0</v>
      </c>
      <c r="DL32" s="9"/>
      <c r="DM32" s="12"/>
      <c r="DN32" s="27">
        <f t="shared" ca="1" si="43"/>
        <v>0</v>
      </c>
      <c r="DO32" s="9"/>
      <c r="DP32" s="127">
        <v>0</v>
      </c>
      <c r="DQ32" s="314" t="str">
        <f t="shared" si="45"/>
        <v xml:space="preserve"> Сидоров Илья - Новикова Ольга (РАСПАЛАСЬ!)</v>
      </c>
      <c r="DR32" s="315"/>
      <c r="DS32" s="316"/>
      <c r="DT32" s="31">
        <f t="shared" si="2"/>
        <v>0</v>
      </c>
    </row>
    <row r="33" spans="1:146" ht="15.75" thickBot="1" x14ac:dyDescent="0.3">
      <c r="A33" s="28">
        <f t="shared" si="0"/>
        <v>24</v>
      </c>
      <c r="B33" s="176" t="s">
        <v>79</v>
      </c>
      <c r="C33" s="12">
        <v>112</v>
      </c>
      <c r="D33" s="140">
        <f t="shared" ca="1" si="5"/>
        <v>18</v>
      </c>
      <c r="E33" s="30"/>
      <c r="F33" s="12"/>
      <c r="G33" s="140">
        <f t="shared" ca="1" si="6"/>
        <v>0</v>
      </c>
      <c r="H33" s="30"/>
      <c r="I33" s="12"/>
      <c r="J33" s="140">
        <f t="shared" ca="1" si="7"/>
        <v>0</v>
      </c>
      <c r="K33" s="30"/>
      <c r="L33" s="12"/>
      <c r="M33" s="140">
        <f t="shared" ca="1" si="8"/>
        <v>0</v>
      </c>
      <c r="N33" s="30"/>
      <c r="O33" s="12"/>
      <c r="P33" s="140">
        <f t="shared" ca="1" si="9"/>
        <v>0</v>
      </c>
      <c r="Q33" s="30"/>
      <c r="R33" s="12"/>
      <c r="S33" s="140">
        <f t="shared" ca="1" si="10"/>
        <v>0</v>
      </c>
      <c r="T33" s="30"/>
      <c r="U33" s="12"/>
      <c r="V33" s="140">
        <f t="shared" ca="1" si="11"/>
        <v>0</v>
      </c>
      <c r="W33" s="30"/>
      <c r="X33" s="12"/>
      <c r="Y33" s="140">
        <f t="shared" ca="1" si="12"/>
        <v>0</v>
      </c>
      <c r="Z33" s="30"/>
      <c r="AA33" s="12"/>
      <c r="AB33" s="140">
        <f t="shared" ca="1" si="13"/>
        <v>0</v>
      </c>
      <c r="AC33" s="30"/>
      <c r="AD33" s="12"/>
      <c r="AE33" s="140">
        <f t="shared" ca="1" si="14"/>
        <v>0</v>
      </c>
      <c r="AF33" s="30"/>
      <c r="AG33" s="12">
        <v>11</v>
      </c>
      <c r="AH33" s="140">
        <f t="shared" ca="1" si="15"/>
        <v>105.60000000000001</v>
      </c>
      <c r="AI33" s="30"/>
      <c r="AJ33" s="12"/>
      <c r="AK33" s="140">
        <f t="shared" ca="1" si="16"/>
        <v>0</v>
      </c>
      <c r="AL33" s="30"/>
      <c r="AM33" s="12"/>
      <c r="AN33" s="140">
        <f t="shared" ca="1" si="17"/>
        <v>0</v>
      </c>
      <c r="AO33" s="30"/>
      <c r="AP33" s="12"/>
      <c r="AQ33" s="140">
        <f t="shared" ca="1" si="18"/>
        <v>0</v>
      </c>
      <c r="AR33" s="30"/>
      <c r="AS33" s="12"/>
      <c r="AT33" s="162">
        <f t="shared" ca="1" si="19"/>
        <v>0</v>
      </c>
      <c r="AU33" s="9"/>
      <c r="AV33" s="12"/>
      <c r="AW33" s="9">
        <f t="shared" ca="1" si="20"/>
        <v>0</v>
      </c>
      <c r="AX33" s="9"/>
      <c r="AY33" s="12"/>
      <c r="AZ33" s="9">
        <f t="shared" ca="1" si="21"/>
        <v>0</v>
      </c>
      <c r="BA33" s="9"/>
      <c r="BB33" s="12"/>
      <c r="BC33" s="30">
        <f t="shared" ca="1" si="22"/>
        <v>0</v>
      </c>
      <c r="BD33" s="9"/>
      <c r="BE33" s="12"/>
      <c r="BF33" s="30">
        <f t="shared" ca="1" si="23"/>
        <v>0</v>
      </c>
      <c r="BG33" s="9"/>
      <c r="BH33" s="12"/>
      <c r="BI33" s="27">
        <f t="shared" ca="1" si="24"/>
        <v>0</v>
      </c>
      <c r="BJ33" s="9"/>
      <c r="BK33" s="12"/>
      <c r="BL33" s="27">
        <f t="shared" ca="1" si="25"/>
        <v>0</v>
      </c>
      <c r="BM33" s="9"/>
      <c r="BN33" s="12"/>
      <c r="BO33" s="27">
        <f t="shared" ca="1" si="26"/>
        <v>0</v>
      </c>
      <c r="BP33" s="9"/>
      <c r="BQ33" s="12"/>
      <c r="BR33" s="27">
        <f t="shared" ca="1" si="27"/>
        <v>0</v>
      </c>
      <c r="BS33" s="9"/>
      <c r="BT33" s="12"/>
      <c r="BU33" s="27">
        <f t="shared" ca="1" si="28"/>
        <v>0</v>
      </c>
      <c r="BV33" s="9"/>
      <c r="BW33" s="12"/>
      <c r="BX33" s="27">
        <f t="shared" ca="1" si="29"/>
        <v>0</v>
      </c>
      <c r="BY33" s="9"/>
      <c r="BZ33" s="12"/>
      <c r="CA33" s="27">
        <f t="shared" ca="1" si="30"/>
        <v>0</v>
      </c>
      <c r="CB33" s="9"/>
      <c r="CC33" s="12"/>
      <c r="CD33" s="27">
        <f t="shared" ca="1" si="31"/>
        <v>0</v>
      </c>
      <c r="CE33" s="9"/>
      <c r="CF33" s="12"/>
      <c r="CG33" s="27">
        <f t="shared" ca="1" si="32"/>
        <v>0</v>
      </c>
      <c r="CH33" s="9"/>
      <c r="CI33" s="12"/>
      <c r="CJ33" s="27">
        <f t="shared" ca="1" si="33"/>
        <v>0</v>
      </c>
      <c r="CK33" s="9"/>
      <c r="CL33" s="12"/>
      <c r="CM33" s="27">
        <f t="shared" ca="1" si="34"/>
        <v>0</v>
      </c>
      <c r="CN33" s="9"/>
      <c r="CO33" s="12"/>
      <c r="CP33" s="27">
        <f t="shared" ca="1" si="35"/>
        <v>0</v>
      </c>
      <c r="CQ33" s="30"/>
      <c r="CR33" s="12"/>
      <c r="CS33" s="27">
        <f t="shared" ca="1" si="36"/>
        <v>0</v>
      </c>
      <c r="CT33" s="30"/>
      <c r="CU33" s="12"/>
      <c r="CV33" s="26">
        <f t="shared" ca="1" si="37"/>
        <v>0</v>
      </c>
      <c r="CW33" s="9"/>
      <c r="CX33" s="12"/>
      <c r="CY33" s="27">
        <f t="shared" ca="1" si="38"/>
        <v>0</v>
      </c>
      <c r="CZ33" s="9"/>
      <c r="DA33" s="12"/>
      <c r="DB33" s="27">
        <f t="shared" ca="1" si="39"/>
        <v>0</v>
      </c>
      <c r="DC33" s="9"/>
      <c r="DD33" s="12"/>
      <c r="DE33" s="27">
        <f t="shared" ca="1" si="40"/>
        <v>0</v>
      </c>
      <c r="DF33" s="9"/>
      <c r="DG33" s="12"/>
      <c r="DH33" s="27">
        <f t="shared" ca="1" si="41"/>
        <v>0</v>
      </c>
      <c r="DI33" s="9"/>
      <c r="DJ33" s="12"/>
      <c r="DK33" s="27">
        <f t="shared" ca="1" si="42"/>
        <v>0</v>
      </c>
      <c r="DL33" s="9"/>
      <c r="DM33" s="12"/>
      <c r="DN33" s="27">
        <f t="shared" ca="1" si="43"/>
        <v>0</v>
      </c>
      <c r="DO33" s="9"/>
      <c r="DP33" s="127">
        <v>0</v>
      </c>
      <c r="DQ33" s="314" t="str">
        <f t="shared" si="45"/>
        <v>Карпов Дмитрий  - Вдовицкая Кира (РАСПАЛАСЬ!)</v>
      </c>
      <c r="DR33" s="315"/>
      <c r="DS33" s="316"/>
      <c r="DT33" s="31">
        <f t="shared" si="2"/>
        <v>0</v>
      </c>
    </row>
    <row r="34" spans="1:146" ht="15.75" thickBot="1" x14ac:dyDescent="0.3">
      <c r="A34" s="28">
        <f t="shared" si="0"/>
        <v>25</v>
      </c>
      <c r="B34" s="178" t="s">
        <v>86</v>
      </c>
      <c r="C34" s="12"/>
      <c r="D34" s="140">
        <f t="shared" ca="1" si="5"/>
        <v>0</v>
      </c>
      <c r="E34" s="30"/>
      <c r="F34" s="12"/>
      <c r="G34" s="140">
        <f t="shared" ca="1" si="6"/>
        <v>0</v>
      </c>
      <c r="H34" s="30"/>
      <c r="I34" s="12"/>
      <c r="J34" s="140">
        <f t="shared" ca="1" si="7"/>
        <v>0</v>
      </c>
      <c r="K34" s="30"/>
      <c r="L34" s="12"/>
      <c r="M34" s="140">
        <f t="shared" ca="1" si="8"/>
        <v>0</v>
      </c>
      <c r="N34" s="30"/>
      <c r="O34" s="12"/>
      <c r="P34" s="140">
        <f t="shared" ca="1" si="9"/>
        <v>0</v>
      </c>
      <c r="Q34" s="30"/>
      <c r="R34" s="12"/>
      <c r="S34" s="140">
        <f t="shared" ca="1" si="10"/>
        <v>0</v>
      </c>
      <c r="T34" s="30"/>
      <c r="U34" s="12"/>
      <c r="V34" s="140">
        <f t="shared" ca="1" si="11"/>
        <v>0</v>
      </c>
      <c r="W34" s="30"/>
      <c r="X34" s="12"/>
      <c r="Y34" s="140">
        <f t="shared" ca="1" si="12"/>
        <v>0</v>
      </c>
      <c r="Z34" s="30"/>
      <c r="AA34" s="12"/>
      <c r="AB34" s="140">
        <f t="shared" ca="1" si="13"/>
        <v>0</v>
      </c>
      <c r="AC34" s="30"/>
      <c r="AD34" s="12"/>
      <c r="AE34" s="140">
        <f t="shared" ca="1" si="14"/>
        <v>0</v>
      </c>
      <c r="AF34" s="30"/>
      <c r="AG34" s="12">
        <v>33</v>
      </c>
      <c r="AH34" s="140">
        <f t="shared" ca="1" si="15"/>
        <v>41.6</v>
      </c>
      <c r="AI34" s="30"/>
      <c r="AJ34" s="12"/>
      <c r="AK34" s="140">
        <f t="shared" ca="1" si="16"/>
        <v>0</v>
      </c>
      <c r="AL34" s="30"/>
      <c r="AM34" s="12"/>
      <c r="AN34" s="140">
        <f t="shared" ca="1" si="17"/>
        <v>0</v>
      </c>
      <c r="AO34" s="30"/>
      <c r="AP34" s="12"/>
      <c r="AQ34" s="140">
        <f t="shared" ca="1" si="18"/>
        <v>0</v>
      </c>
      <c r="AR34" s="30"/>
      <c r="AS34" s="12"/>
      <c r="AT34" s="162">
        <f t="shared" ca="1" si="19"/>
        <v>0</v>
      </c>
      <c r="AU34" s="30"/>
      <c r="AV34" s="12"/>
      <c r="AW34" s="30">
        <f t="shared" ca="1" si="20"/>
        <v>0</v>
      </c>
      <c r="AX34" s="30"/>
      <c r="AY34" s="12"/>
      <c r="AZ34" s="30">
        <f t="shared" ca="1" si="21"/>
        <v>0</v>
      </c>
      <c r="BA34" s="30"/>
      <c r="BB34" s="12"/>
      <c r="BC34" s="30">
        <f t="shared" ca="1" si="22"/>
        <v>0</v>
      </c>
      <c r="BD34" s="30"/>
      <c r="BE34" s="12"/>
      <c r="BF34" s="30">
        <f t="shared" ca="1" si="23"/>
        <v>0</v>
      </c>
      <c r="BG34" s="30"/>
      <c r="BH34" s="12"/>
      <c r="BI34" s="27">
        <f t="shared" ca="1" si="24"/>
        <v>0</v>
      </c>
      <c r="BJ34" s="9"/>
      <c r="BK34" s="12"/>
      <c r="BL34" s="27">
        <f t="shared" ca="1" si="25"/>
        <v>0</v>
      </c>
      <c r="BM34" s="9"/>
      <c r="BN34" s="12"/>
      <c r="BO34" s="27">
        <f t="shared" ca="1" si="26"/>
        <v>0</v>
      </c>
      <c r="BP34" s="9"/>
      <c r="BQ34" s="12"/>
      <c r="BR34" s="27">
        <f t="shared" ca="1" si="27"/>
        <v>0</v>
      </c>
      <c r="BS34" s="9"/>
      <c r="BT34" s="12"/>
      <c r="BU34" s="27">
        <f t="shared" ca="1" si="28"/>
        <v>0</v>
      </c>
      <c r="BV34" s="9"/>
      <c r="BW34" s="12"/>
      <c r="BX34" s="27">
        <f t="shared" ca="1" si="29"/>
        <v>0</v>
      </c>
      <c r="BY34" s="9"/>
      <c r="BZ34" s="12"/>
      <c r="CA34" s="27">
        <f t="shared" ca="1" si="30"/>
        <v>0</v>
      </c>
      <c r="CB34" s="9"/>
      <c r="CC34" s="12"/>
      <c r="CD34" s="27">
        <f t="shared" ca="1" si="31"/>
        <v>0</v>
      </c>
      <c r="CE34" s="9"/>
      <c r="CF34" s="12"/>
      <c r="CG34" s="27">
        <f t="shared" ca="1" si="32"/>
        <v>0</v>
      </c>
      <c r="CH34" s="9"/>
      <c r="CI34" s="12"/>
      <c r="CJ34" s="27">
        <f t="shared" ca="1" si="33"/>
        <v>0</v>
      </c>
      <c r="CK34" s="9"/>
      <c r="CL34" s="12"/>
      <c r="CM34" s="27">
        <f t="shared" ca="1" si="34"/>
        <v>0</v>
      </c>
      <c r="CN34" s="9"/>
      <c r="CO34" s="12"/>
      <c r="CP34" s="27">
        <f t="shared" ca="1" si="35"/>
        <v>0</v>
      </c>
      <c r="CQ34" s="30"/>
      <c r="CR34" s="12"/>
      <c r="CS34" s="27">
        <f t="shared" ca="1" si="36"/>
        <v>0</v>
      </c>
      <c r="CT34" s="30"/>
      <c r="CU34" s="12"/>
      <c r="CV34" s="26">
        <f t="shared" ca="1" si="37"/>
        <v>0</v>
      </c>
      <c r="CW34" s="9"/>
      <c r="CX34" s="12"/>
      <c r="CY34" s="27">
        <f t="shared" ca="1" si="38"/>
        <v>0</v>
      </c>
      <c r="CZ34" s="9"/>
      <c r="DA34" s="12"/>
      <c r="DB34" s="27">
        <f t="shared" ca="1" si="39"/>
        <v>0</v>
      </c>
      <c r="DC34" s="9"/>
      <c r="DD34" s="12"/>
      <c r="DE34" s="27">
        <f t="shared" ca="1" si="40"/>
        <v>0</v>
      </c>
      <c r="DF34" s="9"/>
      <c r="DG34" s="12"/>
      <c r="DH34" s="27">
        <f t="shared" ca="1" si="41"/>
        <v>0</v>
      </c>
      <c r="DI34" s="9"/>
      <c r="DJ34" s="12"/>
      <c r="DK34" s="27">
        <f t="shared" ca="1" si="42"/>
        <v>0</v>
      </c>
      <c r="DL34" s="9"/>
      <c r="DM34" s="12"/>
      <c r="DN34" s="27">
        <f t="shared" ca="1" si="43"/>
        <v>0</v>
      </c>
      <c r="DO34" s="9"/>
      <c r="DP34" s="127">
        <v>0</v>
      </c>
      <c r="DQ34" s="314" t="str">
        <f t="shared" ref="DQ34" si="46">B34</f>
        <v>Пашкин Артем - Жорник Полина (РАСПАЛАСЬ!)</v>
      </c>
      <c r="DR34" s="315"/>
      <c r="DS34" s="316"/>
      <c r="DT34" s="31">
        <f t="shared" si="2"/>
        <v>0</v>
      </c>
    </row>
    <row r="35" spans="1:146" ht="15.75" thickBot="1" x14ac:dyDescent="0.3">
      <c r="A35" s="28">
        <f t="shared" si="0"/>
        <v>26</v>
      </c>
      <c r="B35" s="176" t="s">
        <v>85</v>
      </c>
      <c r="C35" s="12"/>
      <c r="D35" s="140">
        <f t="shared" ca="1" si="5"/>
        <v>0</v>
      </c>
      <c r="E35" s="30"/>
      <c r="F35" s="12"/>
      <c r="G35" s="140">
        <f t="shared" ca="1" si="6"/>
        <v>0</v>
      </c>
      <c r="H35" s="30"/>
      <c r="I35" s="12"/>
      <c r="J35" s="140">
        <f t="shared" ca="1" si="7"/>
        <v>0</v>
      </c>
      <c r="K35" s="30"/>
      <c r="L35" s="12"/>
      <c r="M35" s="140">
        <f t="shared" ca="1" si="8"/>
        <v>0</v>
      </c>
      <c r="N35" s="30"/>
      <c r="O35" s="12"/>
      <c r="P35" s="140">
        <f t="shared" ca="1" si="9"/>
        <v>0</v>
      </c>
      <c r="Q35" s="30"/>
      <c r="R35" s="12"/>
      <c r="S35" s="140">
        <f t="shared" ca="1" si="10"/>
        <v>0</v>
      </c>
      <c r="T35" s="30"/>
      <c r="U35" s="12"/>
      <c r="V35" s="140">
        <f t="shared" ca="1" si="11"/>
        <v>0</v>
      </c>
      <c r="W35" s="30"/>
      <c r="X35" s="12"/>
      <c r="Y35" s="140">
        <f t="shared" ca="1" si="12"/>
        <v>0</v>
      </c>
      <c r="Z35" s="30"/>
      <c r="AA35" s="12"/>
      <c r="AB35" s="140">
        <f t="shared" ca="1" si="13"/>
        <v>0</v>
      </c>
      <c r="AC35" s="30"/>
      <c r="AD35" s="12"/>
      <c r="AE35" s="140">
        <f t="shared" ca="1" si="14"/>
        <v>0</v>
      </c>
      <c r="AF35" s="30"/>
      <c r="AG35" s="12"/>
      <c r="AH35" s="140">
        <f t="shared" ca="1" si="15"/>
        <v>0</v>
      </c>
      <c r="AI35" s="30"/>
      <c r="AJ35" s="12"/>
      <c r="AK35" s="140">
        <f t="shared" ca="1" si="16"/>
        <v>0</v>
      </c>
      <c r="AL35" s="30"/>
      <c r="AM35" s="12"/>
      <c r="AN35" s="140">
        <f t="shared" ca="1" si="17"/>
        <v>0</v>
      </c>
      <c r="AO35" s="30"/>
      <c r="AP35" s="12">
        <v>6</v>
      </c>
      <c r="AQ35" s="140">
        <f t="shared" ca="1" si="18"/>
        <v>2.4</v>
      </c>
      <c r="AR35" s="30"/>
      <c r="AS35" s="12"/>
      <c r="AT35" s="162">
        <f t="shared" ca="1" si="19"/>
        <v>0</v>
      </c>
      <c r="AU35" s="9"/>
      <c r="AV35" s="12"/>
      <c r="AW35" s="7">
        <f t="shared" ca="1" si="20"/>
        <v>0</v>
      </c>
      <c r="AX35" s="9"/>
      <c r="AY35" s="12"/>
      <c r="AZ35" s="7">
        <f t="shared" ca="1" si="21"/>
        <v>0</v>
      </c>
      <c r="BA35" s="9"/>
      <c r="BB35" s="12"/>
      <c r="BC35" s="27">
        <f t="shared" ca="1" si="22"/>
        <v>0</v>
      </c>
      <c r="BD35" s="9"/>
      <c r="BE35" s="12"/>
      <c r="BF35" s="27">
        <f t="shared" ca="1" si="23"/>
        <v>0</v>
      </c>
      <c r="BG35" s="9"/>
      <c r="BH35" s="12"/>
      <c r="BI35" s="27">
        <f t="shared" ca="1" si="24"/>
        <v>0</v>
      </c>
      <c r="BJ35" s="9"/>
      <c r="BK35" s="12"/>
      <c r="BL35" s="27">
        <f t="shared" ca="1" si="25"/>
        <v>0</v>
      </c>
      <c r="BM35" s="9"/>
      <c r="BN35" s="12"/>
      <c r="BO35" s="27">
        <f t="shared" ca="1" si="26"/>
        <v>0</v>
      </c>
      <c r="BP35" s="9"/>
      <c r="BQ35" s="12"/>
      <c r="BR35" s="27">
        <f t="shared" ca="1" si="27"/>
        <v>0</v>
      </c>
      <c r="BS35" s="9"/>
      <c r="BT35" s="12"/>
      <c r="BU35" s="27">
        <f t="shared" ca="1" si="28"/>
        <v>0</v>
      </c>
      <c r="BV35" s="9"/>
      <c r="BW35" s="12"/>
      <c r="BX35" s="27">
        <f t="shared" ca="1" si="29"/>
        <v>0</v>
      </c>
      <c r="BY35" s="9"/>
      <c r="BZ35" s="12"/>
      <c r="CA35" s="27">
        <f t="shared" ca="1" si="30"/>
        <v>0</v>
      </c>
      <c r="CB35" s="9"/>
      <c r="CC35" s="12"/>
      <c r="CD35" s="27">
        <f t="shared" ca="1" si="31"/>
        <v>0</v>
      </c>
      <c r="CE35" s="9"/>
      <c r="CF35" s="12"/>
      <c r="CG35" s="27">
        <f t="shared" ca="1" si="32"/>
        <v>0</v>
      </c>
      <c r="CH35" s="9"/>
      <c r="CI35" s="12"/>
      <c r="CJ35" s="27">
        <f t="shared" ca="1" si="33"/>
        <v>0</v>
      </c>
      <c r="CK35" s="9"/>
      <c r="CL35" s="12"/>
      <c r="CM35" s="27">
        <f t="shared" ca="1" si="34"/>
        <v>0</v>
      </c>
      <c r="CN35" s="9"/>
      <c r="CO35" s="12"/>
      <c r="CP35" s="27">
        <f t="shared" ca="1" si="35"/>
        <v>0</v>
      </c>
      <c r="CQ35" s="30"/>
      <c r="CR35" s="12"/>
      <c r="CS35" s="27">
        <f t="shared" ca="1" si="36"/>
        <v>0</v>
      </c>
      <c r="CT35" s="30"/>
      <c r="CU35" s="12"/>
      <c r="CV35" s="26">
        <f t="shared" ca="1" si="37"/>
        <v>0</v>
      </c>
      <c r="CW35" s="9"/>
      <c r="CX35" s="12"/>
      <c r="CY35" s="27">
        <f t="shared" ca="1" si="38"/>
        <v>0</v>
      </c>
      <c r="CZ35" s="9"/>
      <c r="DA35" s="12"/>
      <c r="DB35" s="27">
        <f t="shared" ca="1" si="39"/>
        <v>0</v>
      </c>
      <c r="DC35" s="9"/>
      <c r="DD35" s="12"/>
      <c r="DE35" s="27">
        <f t="shared" ca="1" si="40"/>
        <v>0</v>
      </c>
      <c r="DF35" s="9"/>
      <c r="DG35" s="12"/>
      <c r="DH35" s="27">
        <f t="shared" ca="1" si="41"/>
        <v>0</v>
      </c>
      <c r="DI35" s="9"/>
      <c r="DJ35" s="12"/>
      <c r="DK35" s="27">
        <f t="shared" ca="1" si="42"/>
        <v>0</v>
      </c>
      <c r="DL35" s="9"/>
      <c r="DM35" s="12"/>
      <c r="DN35" s="27">
        <f t="shared" ca="1" si="43"/>
        <v>0</v>
      </c>
      <c r="DO35" s="9"/>
      <c r="DP35" s="127">
        <v>0</v>
      </c>
      <c r="DQ35" s="292" t="str">
        <f>B35</f>
        <v xml:space="preserve"> Лемпа Даниил - Втюрина Елизавета (РАСПАЛАСЬ!)</v>
      </c>
      <c r="DR35" s="293"/>
      <c r="DS35" s="294"/>
      <c r="DT35" s="31">
        <f t="shared" si="2"/>
        <v>0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</row>
    <row r="36" spans="1:146" ht="15.75" thickBot="1" x14ac:dyDescent="0.3">
      <c r="A36" s="28">
        <f t="shared" si="0"/>
        <v>27</v>
      </c>
      <c r="B36" s="196" t="s">
        <v>87</v>
      </c>
      <c r="C36" s="12">
        <v>109</v>
      </c>
      <c r="D36" s="140">
        <f t="shared" ca="1" si="5"/>
        <v>18</v>
      </c>
      <c r="E36" s="30"/>
      <c r="F36" s="12"/>
      <c r="G36" s="140">
        <f t="shared" ca="1" si="6"/>
        <v>0</v>
      </c>
      <c r="H36" s="30"/>
      <c r="I36" s="12"/>
      <c r="J36" s="140">
        <f t="shared" ca="1" si="7"/>
        <v>0</v>
      </c>
      <c r="K36" s="30"/>
      <c r="L36" s="12"/>
      <c r="M36" s="140">
        <f t="shared" ca="1" si="8"/>
        <v>0</v>
      </c>
      <c r="N36" s="30"/>
      <c r="O36" s="12"/>
      <c r="P36" s="140">
        <f t="shared" ca="1" si="9"/>
        <v>0</v>
      </c>
      <c r="Q36" s="30"/>
      <c r="R36" s="12"/>
      <c r="S36" s="140">
        <f t="shared" ca="1" si="10"/>
        <v>0</v>
      </c>
      <c r="T36" s="30"/>
      <c r="U36" s="12"/>
      <c r="V36" s="140">
        <f t="shared" ca="1" si="11"/>
        <v>0</v>
      </c>
      <c r="W36" s="30"/>
      <c r="X36" s="12"/>
      <c r="Y36" s="140">
        <f t="shared" ca="1" si="12"/>
        <v>0</v>
      </c>
      <c r="Z36" s="30"/>
      <c r="AA36" s="12"/>
      <c r="AB36" s="140">
        <f t="shared" ca="1" si="13"/>
        <v>0</v>
      </c>
      <c r="AC36" s="30"/>
      <c r="AD36" s="12"/>
      <c r="AE36" s="140">
        <f t="shared" ca="1" si="14"/>
        <v>0</v>
      </c>
      <c r="AF36" s="30"/>
      <c r="AG36" s="12">
        <v>6</v>
      </c>
      <c r="AH36" s="140">
        <f t="shared" ca="1" si="15"/>
        <v>144</v>
      </c>
      <c r="AI36" s="30"/>
      <c r="AJ36" s="12"/>
      <c r="AK36" s="140">
        <f t="shared" ca="1" si="16"/>
        <v>0</v>
      </c>
      <c r="AL36" s="30"/>
      <c r="AM36" s="12"/>
      <c r="AN36" s="140">
        <f t="shared" ca="1" si="17"/>
        <v>0</v>
      </c>
      <c r="AO36" s="30"/>
      <c r="AP36" s="12"/>
      <c r="AQ36" s="140">
        <f t="shared" ca="1" si="18"/>
        <v>0</v>
      </c>
      <c r="AR36" s="30"/>
      <c r="AS36" s="12"/>
      <c r="AT36" s="162">
        <f t="shared" ca="1" si="19"/>
        <v>0</v>
      </c>
      <c r="AU36" s="9"/>
      <c r="AV36" s="12"/>
      <c r="AW36" s="7">
        <f t="shared" ca="1" si="20"/>
        <v>0</v>
      </c>
      <c r="AX36" s="9"/>
      <c r="AY36" s="12"/>
      <c r="AZ36" s="7">
        <f t="shared" ca="1" si="21"/>
        <v>0</v>
      </c>
      <c r="BA36" s="9"/>
      <c r="BB36" s="12"/>
      <c r="BC36" s="27">
        <f t="shared" ca="1" si="22"/>
        <v>0</v>
      </c>
      <c r="BD36" s="9"/>
      <c r="BE36" s="12"/>
      <c r="BF36" s="27">
        <f t="shared" ca="1" si="23"/>
        <v>0</v>
      </c>
      <c r="BG36" s="9"/>
      <c r="BH36" s="12"/>
      <c r="BI36" s="27">
        <f t="shared" ca="1" si="24"/>
        <v>0</v>
      </c>
      <c r="BJ36" s="9"/>
      <c r="BK36" s="12"/>
      <c r="BL36" s="27">
        <f t="shared" ca="1" si="25"/>
        <v>0</v>
      </c>
      <c r="BM36" s="9"/>
      <c r="BN36" s="12"/>
      <c r="BO36" s="27">
        <f t="shared" ca="1" si="26"/>
        <v>0</v>
      </c>
      <c r="BP36" s="9"/>
      <c r="BQ36" s="12"/>
      <c r="BR36" s="27">
        <f t="shared" ca="1" si="27"/>
        <v>0</v>
      </c>
      <c r="BS36" s="9"/>
      <c r="BT36" s="12"/>
      <c r="BU36" s="27">
        <f t="shared" ca="1" si="28"/>
        <v>0</v>
      </c>
      <c r="BV36" s="9"/>
      <c r="BW36" s="12"/>
      <c r="BX36" s="27">
        <f t="shared" ca="1" si="29"/>
        <v>0</v>
      </c>
      <c r="BY36" s="9"/>
      <c r="BZ36" s="12"/>
      <c r="CA36" s="27">
        <f t="shared" ca="1" si="30"/>
        <v>0</v>
      </c>
      <c r="CB36" s="9"/>
      <c r="CC36" s="12"/>
      <c r="CD36" s="27">
        <f t="shared" ca="1" si="31"/>
        <v>0</v>
      </c>
      <c r="CE36" s="9"/>
      <c r="CF36" s="12"/>
      <c r="CG36" s="27">
        <f t="shared" ca="1" si="32"/>
        <v>0</v>
      </c>
      <c r="CH36" s="9"/>
      <c r="CI36" s="12"/>
      <c r="CJ36" s="27">
        <f t="shared" ca="1" si="33"/>
        <v>0</v>
      </c>
      <c r="CK36" s="9"/>
      <c r="CL36" s="12"/>
      <c r="CM36" s="27">
        <f t="shared" ca="1" si="34"/>
        <v>0</v>
      </c>
      <c r="CN36" s="9"/>
      <c r="CO36" s="12"/>
      <c r="CP36" s="27">
        <f t="shared" ca="1" si="35"/>
        <v>0</v>
      </c>
      <c r="CQ36" s="30"/>
      <c r="CR36" s="12"/>
      <c r="CS36" s="27">
        <f t="shared" ca="1" si="36"/>
        <v>0</v>
      </c>
      <c r="CT36" s="30"/>
      <c r="CU36" s="12"/>
      <c r="CV36" s="26">
        <f t="shared" ca="1" si="37"/>
        <v>0</v>
      </c>
      <c r="CW36" s="9"/>
      <c r="CX36" s="12"/>
      <c r="CY36" s="27">
        <f t="shared" ca="1" si="38"/>
        <v>0</v>
      </c>
      <c r="CZ36" s="9"/>
      <c r="DA36" s="12"/>
      <c r="DB36" s="27">
        <f t="shared" ca="1" si="39"/>
        <v>0</v>
      </c>
      <c r="DC36" s="9"/>
      <c r="DD36" s="12"/>
      <c r="DE36" s="27">
        <f t="shared" ca="1" si="40"/>
        <v>0</v>
      </c>
      <c r="DF36" s="9"/>
      <c r="DG36" s="12"/>
      <c r="DH36" s="27">
        <f t="shared" ca="1" si="41"/>
        <v>0</v>
      </c>
      <c r="DI36" s="9"/>
      <c r="DJ36" s="12"/>
      <c r="DK36" s="27">
        <f t="shared" ca="1" si="42"/>
        <v>0</v>
      </c>
      <c r="DL36" s="9"/>
      <c r="DM36" s="12"/>
      <c r="DN36" s="27">
        <f t="shared" ca="1" si="43"/>
        <v>0</v>
      </c>
      <c r="DO36" s="9"/>
      <c r="DP36" s="127">
        <v>0</v>
      </c>
      <c r="DQ36" s="267" t="str">
        <f t="shared" ref="DQ36" si="47">B36</f>
        <v>Шипунов Алексей - Саламаха Дарья (РАСПАЛАСЬ!)</v>
      </c>
      <c r="DR36" s="268"/>
      <c r="DS36" s="269"/>
      <c r="DT36" s="31">
        <f t="shared" si="2"/>
        <v>0</v>
      </c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</row>
    <row r="37" spans="1:146" ht="15.75" thickBot="1" x14ac:dyDescent="0.3">
      <c r="A37" s="28">
        <f t="shared" si="0"/>
        <v>28</v>
      </c>
      <c r="B37" s="178" t="s">
        <v>103</v>
      </c>
      <c r="C37" s="12"/>
      <c r="D37" s="140">
        <f t="shared" ca="1" si="5"/>
        <v>0</v>
      </c>
      <c r="E37" s="30"/>
      <c r="F37" s="12"/>
      <c r="G37" s="140">
        <f t="shared" ca="1" si="6"/>
        <v>0</v>
      </c>
      <c r="H37" s="30"/>
      <c r="I37" s="12"/>
      <c r="J37" s="140">
        <f t="shared" ca="1" si="7"/>
        <v>0</v>
      </c>
      <c r="K37" s="30"/>
      <c r="L37" s="12"/>
      <c r="M37" s="140">
        <f t="shared" ca="1" si="8"/>
        <v>0</v>
      </c>
      <c r="N37" s="30"/>
      <c r="O37" s="12"/>
      <c r="P37" s="140">
        <f t="shared" ca="1" si="9"/>
        <v>0</v>
      </c>
      <c r="Q37" s="30"/>
      <c r="R37" s="12"/>
      <c r="S37" s="140">
        <f t="shared" ca="1" si="10"/>
        <v>0</v>
      </c>
      <c r="T37" s="30"/>
      <c r="U37" s="12"/>
      <c r="V37" s="140">
        <f t="shared" ca="1" si="11"/>
        <v>0</v>
      </c>
      <c r="W37" s="30"/>
      <c r="X37" s="12"/>
      <c r="Y37" s="140">
        <f t="shared" ca="1" si="12"/>
        <v>0</v>
      </c>
      <c r="Z37" s="30"/>
      <c r="AA37" s="12"/>
      <c r="AB37" s="140">
        <f t="shared" ca="1" si="13"/>
        <v>0</v>
      </c>
      <c r="AC37" s="30"/>
      <c r="AD37" s="12"/>
      <c r="AE37" s="140">
        <f t="shared" ca="1" si="14"/>
        <v>0</v>
      </c>
      <c r="AF37" s="30"/>
      <c r="AG37" s="12"/>
      <c r="AH37" s="140">
        <f t="shared" ca="1" si="15"/>
        <v>0</v>
      </c>
      <c r="AI37" s="30"/>
      <c r="AJ37" s="12"/>
      <c r="AK37" s="140">
        <f t="shared" ca="1" si="16"/>
        <v>0</v>
      </c>
      <c r="AL37" s="30"/>
      <c r="AM37" s="12">
        <v>3</v>
      </c>
      <c r="AN37" s="140">
        <f t="shared" ca="1" si="17"/>
        <v>11.2</v>
      </c>
      <c r="AO37" s="30"/>
      <c r="AP37" s="12"/>
      <c r="AQ37" s="140">
        <f t="shared" ca="1" si="18"/>
        <v>0</v>
      </c>
      <c r="AR37" s="30"/>
      <c r="AS37" s="12"/>
      <c r="AT37" s="162">
        <f t="shared" ca="1" si="19"/>
        <v>0</v>
      </c>
      <c r="AU37" s="9"/>
      <c r="AV37" s="12"/>
      <c r="AW37" s="7">
        <f t="shared" ca="1" si="20"/>
        <v>0</v>
      </c>
      <c r="AX37" s="9"/>
      <c r="AY37" s="12"/>
      <c r="AZ37" s="7">
        <f t="shared" ca="1" si="21"/>
        <v>0</v>
      </c>
      <c r="BA37" s="9"/>
      <c r="BB37" s="12"/>
      <c r="BC37" s="27">
        <f t="shared" ca="1" si="22"/>
        <v>0</v>
      </c>
      <c r="BD37" s="9"/>
      <c r="BE37" s="12"/>
      <c r="BF37" s="27">
        <f t="shared" ca="1" si="23"/>
        <v>0</v>
      </c>
      <c r="BG37" s="9"/>
      <c r="BH37" s="12"/>
      <c r="BI37" s="27">
        <f t="shared" ca="1" si="24"/>
        <v>0</v>
      </c>
      <c r="BJ37" s="9"/>
      <c r="BK37" s="12"/>
      <c r="BL37" s="27">
        <f t="shared" ca="1" si="25"/>
        <v>0</v>
      </c>
      <c r="BM37" s="9"/>
      <c r="BN37" s="12"/>
      <c r="BO37" s="27">
        <f t="shared" ca="1" si="26"/>
        <v>0</v>
      </c>
      <c r="BP37" s="9"/>
      <c r="BQ37" s="12"/>
      <c r="BR37" s="27">
        <f t="shared" ca="1" si="27"/>
        <v>0</v>
      </c>
      <c r="BS37" s="9"/>
      <c r="BT37" s="12"/>
      <c r="BU37" s="27">
        <f t="shared" ca="1" si="28"/>
        <v>0</v>
      </c>
      <c r="BV37" s="9"/>
      <c r="BW37" s="12"/>
      <c r="BX37" s="27">
        <f t="shared" ca="1" si="29"/>
        <v>0</v>
      </c>
      <c r="BY37" s="9"/>
      <c r="BZ37" s="12"/>
      <c r="CA37" s="27">
        <f t="shared" ca="1" si="30"/>
        <v>0</v>
      </c>
      <c r="CB37" s="9"/>
      <c r="CC37" s="12"/>
      <c r="CD37" s="27">
        <f t="shared" ca="1" si="31"/>
        <v>0</v>
      </c>
      <c r="CE37" s="9"/>
      <c r="CF37" s="12"/>
      <c r="CG37" s="27">
        <f t="shared" ca="1" si="32"/>
        <v>0</v>
      </c>
      <c r="CH37" s="9"/>
      <c r="CI37" s="12"/>
      <c r="CJ37" s="27">
        <f t="shared" ca="1" si="33"/>
        <v>0</v>
      </c>
      <c r="CK37" s="9"/>
      <c r="CL37" s="12"/>
      <c r="CM37" s="27">
        <f t="shared" ca="1" si="34"/>
        <v>0</v>
      </c>
      <c r="CN37" s="9"/>
      <c r="CO37" s="12"/>
      <c r="CP37" s="27">
        <f t="shared" ca="1" si="35"/>
        <v>0</v>
      </c>
      <c r="CQ37" s="30"/>
      <c r="CR37" s="12"/>
      <c r="CS37" s="27">
        <f t="shared" ca="1" si="36"/>
        <v>0</v>
      </c>
      <c r="CT37" s="30"/>
      <c r="CU37" s="12"/>
      <c r="CV37" s="26">
        <f t="shared" ca="1" si="37"/>
        <v>0</v>
      </c>
      <c r="CW37" s="9"/>
      <c r="CX37" s="12"/>
      <c r="CY37" s="27">
        <f t="shared" ca="1" si="38"/>
        <v>0</v>
      </c>
      <c r="CZ37" s="9"/>
      <c r="DA37" s="12"/>
      <c r="DB37" s="27">
        <f t="shared" ca="1" si="39"/>
        <v>0</v>
      </c>
      <c r="DC37" s="9"/>
      <c r="DD37" s="12"/>
      <c r="DE37" s="27">
        <f t="shared" ca="1" si="40"/>
        <v>0</v>
      </c>
      <c r="DF37" s="9"/>
      <c r="DG37" s="12"/>
      <c r="DH37" s="27">
        <f t="shared" ca="1" si="41"/>
        <v>0</v>
      </c>
      <c r="DI37" s="9"/>
      <c r="DJ37" s="12"/>
      <c r="DK37" s="27">
        <f t="shared" ca="1" si="42"/>
        <v>0</v>
      </c>
      <c r="DL37" s="9"/>
      <c r="DM37" s="12"/>
      <c r="DN37" s="27">
        <f t="shared" ca="1" si="43"/>
        <v>0</v>
      </c>
      <c r="DO37" s="9"/>
      <c r="DP37" s="127">
        <v>0</v>
      </c>
      <c r="DQ37" s="271" t="str">
        <f t="shared" ref="DQ37" si="48">B37</f>
        <v>Пашкин Артем - Донова София (РАСПАЛАСЬ!)</v>
      </c>
      <c r="DR37" s="272"/>
      <c r="DS37" s="273"/>
      <c r="DT37" s="31">
        <f t="shared" si="2"/>
        <v>0</v>
      </c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</row>
  </sheetData>
  <sortState ref="B10:DP26">
    <sortCondition descending="1" ref="DP10"/>
  </sortState>
  <mergeCells count="174">
    <mergeCell ref="BE8:BG8"/>
    <mergeCell ref="BN5:BP5"/>
    <mergeCell ref="BN6:BP6"/>
    <mergeCell ref="BE5:BG5"/>
    <mergeCell ref="BZ8:CB8"/>
    <mergeCell ref="BB5:BD5"/>
    <mergeCell ref="BT5:BV5"/>
    <mergeCell ref="BT6:BV6"/>
    <mergeCell ref="BT7:BV7"/>
    <mergeCell ref="BH7:BJ7"/>
    <mergeCell ref="BK5:BM5"/>
    <mergeCell ref="BN7:BP7"/>
    <mergeCell ref="BW5:BY5"/>
    <mergeCell ref="BZ7:CB7"/>
    <mergeCell ref="BH5:BJ5"/>
    <mergeCell ref="BH6:BJ6"/>
    <mergeCell ref="BW7:BY7"/>
    <mergeCell ref="BZ5:CB5"/>
    <mergeCell ref="BZ6:CB6"/>
    <mergeCell ref="BT8:BV8"/>
    <mergeCell ref="BW6:BY6"/>
    <mergeCell ref="C6:E6"/>
    <mergeCell ref="F6:H6"/>
    <mergeCell ref="I6:K6"/>
    <mergeCell ref="CO8:CQ8"/>
    <mergeCell ref="BW8:BY8"/>
    <mergeCell ref="BK6:BM6"/>
    <mergeCell ref="BK7:BM7"/>
    <mergeCell ref="BB8:BD8"/>
    <mergeCell ref="BH8:BJ8"/>
    <mergeCell ref="BB7:BD7"/>
    <mergeCell ref="BK8:BM8"/>
    <mergeCell ref="BB6:BD6"/>
    <mergeCell ref="BE7:BG7"/>
    <mergeCell ref="U6:W6"/>
    <mergeCell ref="U7:W7"/>
    <mergeCell ref="AY6:BA6"/>
    <mergeCell ref="CI7:CK7"/>
    <mergeCell ref="CI6:CK6"/>
    <mergeCell ref="AM7:AO7"/>
    <mergeCell ref="AY7:BA7"/>
    <mergeCell ref="AY8:BA8"/>
    <mergeCell ref="BN8:BP8"/>
    <mergeCell ref="BE6:BG6"/>
    <mergeCell ref="CC6:CE6"/>
    <mergeCell ref="C5:E5"/>
    <mergeCell ref="F5:H5"/>
    <mergeCell ref="I5:K5"/>
    <mergeCell ref="U5:W5"/>
    <mergeCell ref="BQ5:BS5"/>
    <mergeCell ref="BQ6:BS6"/>
    <mergeCell ref="BQ7:BS7"/>
    <mergeCell ref="BQ8:BS8"/>
    <mergeCell ref="X5:Z5"/>
    <mergeCell ref="C7:E7"/>
    <mergeCell ref="F7:H7"/>
    <mergeCell ref="I7:K7"/>
    <mergeCell ref="C8:E8"/>
    <mergeCell ref="L7:N7"/>
    <mergeCell ref="AM5:AO5"/>
    <mergeCell ref="AM6:AO6"/>
    <mergeCell ref="AY5:BA5"/>
    <mergeCell ref="L8:N8"/>
    <mergeCell ref="AP8:AR8"/>
    <mergeCell ref="AS5:AU5"/>
    <mergeCell ref="AS6:AU6"/>
    <mergeCell ref="AS7:AU7"/>
    <mergeCell ref="AS8:AU8"/>
    <mergeCell ref="AV8:AX8"/>
    <mergeCell ref="AV7:AX7"/>
    <mergeCell ref="R7:T7"/>
    <mergeCell ref="AA5:AC5"/>
    <mergeCell ref="AM8:AO8"/>
    <mergeCell ref="AV5:AX5"/>
    <mergeCell ref="AV6:AX6"/>
    <mergeCell ref="R8:T8"/>
    <mergeCell ref="U8:W8"/>
    <mergeCell ref="AP5:AR5"/>
    <mergeCell ref="AP6:AR6"/>
    <mergeCell ref="AP7:AR7"/>
    <mergeCell ref="AD5:AF5"/>
    <mergeCell ref="AD6:AF6"/>
    <mergeCell ref="AD7:AF7"/>
    <mergeCell ref="AD8:AF8"/>
    <mergeCell ref="AG6:AI6"/>
    <mergeCell ref="AG7:AI7"/>
    <mergeCell ref="AG8:AI8"/>
    <mergeCell ref="AJ5:AL5"/>
    <mergeCell ref="AJ6:AL6"/>
    <mergeCell ref="AJ7:AL7"/>
    <mergeCell ref="AJ8:AL8"/>
    <mergeCell ref="F8:H8"/>
    <mergeCell ref="AG5:AI5"/>
    <mergeCell ref="AA6:AC6"/>
    <mergeCell ref="AA7:AC7"/>
    <mergeCell ref="AA8:AC8"/>
    <mergeCell ref="R6:T6"/>
    <mergeCell ref="I8:K8"/>
    <mergeCell ref="L6:N6"/>
    <mergeCell ref="X6:Z6"/>
    <mergeCell ref="X7:Z7"/>
    <mergeCell ref="X8:Z8"/>
    <mergeCell ref="L5:N5"/>
    <mergeCell ref="R5:T5"/>
    <mergeCell ref="O5:Q5"/>
    <mergeCell ref="O6:Q6"/>
    <mergeCell ref="O7:Q7"/>
    <mergeCell ref="O8:Q8"/>
    <mergeCell ref="CR5:CT5"/>
    <mergeCell ref="CR6:CT6"/>
    <mergeCell ref="CR7:CT7"/>
    <mergeCell ref="CR8:CT8"/>
    <mergeCell ref="DD6:DF6"/>
    <mergeCell ref="CU8:CW8"/>
    <mergeCell ref="CX6:CZ6"/>
    <mergeCell ref="CX7:CZ7"/>
    <mergeCell ref="CX8:CZ8"/>
    <mergeCell ref="DD7:DF7"/>
    <mergeCell ref="DD8:DF8"/>
    <mergeCell ref="DQ27:DS27"/>
    <mergeCell ref="DG5:DI5"/>
    <mergeCell ref="DG6:DI6"/>
    <mergeCell ref="DG7:DI7"/>
    <mergeCell ref="DG8:DI8"/>
    <mergeCell ref="DA5:DC5"/>
    <mergeCell ref="DA6:DC6"/>
    <mergeCell ref="DA7:DC7"/>
    <mergeCell ref="DD5:DF5"/>
    <mergeCell ref="DM8:DO8"/>
    <mergeCell ref="DQ23:DS23"/>
    <mergeCell ref="DQ14:DS14"/>
    <mergeCell ref="DQ24:DS24"/>
    <mergeCell ref="DQ12:DS12"/>
    <mergeCell ref="DQ10:DS10"/>
    <mergeCell ref="DQ9:DS9"/>
    <mergeCell ref="DQ11:DS11"/>
    <mergeCell ref="DQ15:DS15"/>
    <mergeCell ref="DQ30:DS30"/>
    <mergeCell ref="DQ31:DS31"/>
    <mergeCell ref="DQ32:DS32"/>
    <mergeCell ref="DQ33:DS33"/>
    <mergeCell ref="DQ34:DS34"/>
    <mergeCell ref="DQ35:DS35"/>
    <mergeCell ref="CO5:CQ5"/>
    <mergeCell ref="CO6:CQ6"/>
    <mergeCell ref="CU7:CW7"/>
    <mergeCell ref="DA8:DC8"/>
    <mergeCell ref="CX5:CZ5"/>
    <mergeCell ref="CU5:CW5"/>
    <mergeCell ref="CU6:CW6"/>
    <mergeCell ref="CO7:CQ7"/>
    <mergeCell ref="DQ28:DS28"/>
    <mergeCell ref="DQ26:DS26"/>
    <mergeCell ref="DQ25:DS25"/>
    <mergeCell ref="DJ5:DL5"/>
    <mergeCell ref="DJ6:DL6"/>
    <mergeCell ref="DJ7:DL7"/>
    <mergeCell ref="DJ8:DL8"/>
    <mergeCell ref="DM5:DO5"/>
    <mergeCell ref="DM6:DO6"/>
    <mergeCell ref="DM7:DO7"/>
    <mergeCell ref="CC5:CE5"/>
    <mergeCell ref="CC7:CE7"/>
    <mergeCell ref="CC8:CE8"/>
    <mergeCell ref="CF8:CH8"/>
    <mergeCell ref="CL7:CN7"/>
    <mergeCell ref="CL8:CN8"/>
    <mergeCell ref="CI8:CK8"/>
    <mergeCell ref="CL5:CN5"/>
    <mergeCell ref="CL6:CN6"/>
    <mergeCell ref="CI5:CK5"/>
    <mergeCell ref="CF5:CH5"/>
    <mergeCell ref="CF6:CH6"/>
    <mergeCell ref="CF7:CH7"/>
  </mergeCells>
  <conditionalFormatting sqref="DT10:DT37">
    <cfRule type="cellIs" dxfId="68" priority="141" stopIfTrue="1" operator="equal">
      <formula>2</formula>
    </cfRule>
    <cfRule type="cellIs" dxfId="67" priority="142" stopIfTrue="1" operator="equal">
      <formula>3</formula>
    </cfRule>
    <cfRule type="cellIs" dxfId="66" priority="143" stopIfTrue="1" operator="equal">
      <formula>2</formula>
    </cfRule>
    <cfRule type="cellIs" dxfId="65" priority="144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30"/>
  <sheetViews>
    <sheetView zoomScale="70" zoomScaleNormal="70" workbookViewId="0">
      <selection activeCell="AP10" sqref="AP10"/>
    </sheetView>
  </sheetViews>
  <sheetFormatPr defaultRowHeight="15" x14ac:dyDescent="0.25"/>
  <cols>
    <col min="1" max="1" width="3.5703125" customWidth="1"/>
    <col min="2" max="2" width="51.85546875" bestFit="1" customWidth="1"/>
    <col min="3" max="11" width="6.140625" customWidth="1"/>
    <col min="12" max="12" width="6.5703125" bestFit="1" customWidth="1"/>
    <col min="13" max="13" width="5.28515625" bestFit="1" customWidth="1"/>
    <col min="14" max="14" width="7" customWidth="1"/>
    <col min="15" max="15" width="6.5703125" bestFit="1" customWidth="1"/>
    <col min="16" max="16" width="6.140625" customWidth="1"/>
    <col min="17" max="17" width="6.28515625" bestFit="1" customWidth="1"/>
    <col min="18" max="18" width="6.5703125" bestFit="1" customWidth="1"/>
    <col min="19" max="19" width="5.28515625" bestFit="1" customWidth="1"/>
    <col min="20" max="20" width="6.28515625" bestFit="1" customWidth="1"/>
    <col min="21" max="23" width="6.28515625" customWidth="1"/>
    <col min="24" max="24" width="6.5703125" bestFit="1" customWidth="1"/>
    <col min="25" max="25" width="5.7109375" bestFit="1" customWidth="1"/>
    <col min="26" max="26" width="6.28515625" bestFit="1" customWidth="1"/>
    <col min="27" max="27" width="6.5703125" bestFit="1" customWidth="1"/>
    <col min="28" max="28" width="5.7109375" bestFit="1" customWidth="1"/>
    <col min="29" max="29" width="6.28515625" bestFit="1" customWidth="1"/>
    <col min="30" max="30" width="6.5703125" bestFit="1" customWidth="1"/>
    <col min="31" max="31" width="5.7109375" bestFit="1" customWidth="1"/>
    <col min="32" max="32" width="6.28515625" bestFit="1" customWidth="1"/>
    <col min="33" max="33" width="6.5703125" bestFit="1" customWidth="1"/>
    <col min="34" max="34" width="5.7109375" bestFit="1" customWidth="1"/>
    <col min="35" max="35" width="6.28515625" bestFit="1" customWidth="1"/>
    <col min="36" max="36" width="6.5703125" bestFit="1" customWidth="1"/>
    <col min="37" max="37" width="5.7109375" bestFit="1" customWidth="1"/>
    <col min="38" max="38" width="6.28515625" bestFit="1" customWidth="1"/>
    <col min="39" max="39" width="6.5703125" bestFit="1" customWidth="1"/>
    <col min="40" max="40" width="5.7109375" bestFit="1" customWidth="1"/>
    <col min="41" max="41" width="6.28515625" bestFit="1" customWidth="1"/>
    <col min="42" max="42" width="15.85546875" customWidth="1"/>
    <col min="45" max="45" width="23.140625" customWidth="1"/>
  </cols>
  <sheetData>
    <row r="4" spans="1:47" ht="15.75" thickBot="1" x14ac:dyDescent="0.3"/>
    <row r="5" spans="1:47" ht="60.75" customHeight="1" thickBot="1" x14ac:dyDescent="0.3">
      <c r="A5" s="1"/>
      <c r="B5" s="4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49</v>
      </c>
      <c r="P5" s="312"/>
      <c r="Q5" s="313"/>
      <c r="R5" s="320" t="s">
        <v>50</v>
      </c>
      <c r="S5" s="321"/>
      <c r="T5" s="322"/>
      <c r="U5" s="311" t="s">
        <v>51</v>
      </c>
      <c r="V5" s="312"/>
      <c r="W5" s="313"/>
      <c r="X5" s="320" t="s">
        <v>52</v>
      </c>
      <c r="Y5" s="321"/>
      <c r="Z5" s="322"/>
      <c r="AA5" s="320" t="s">
        <v>53</v>
      </c>
      <c r="AB5" s="321"/>
      <c r="AC5" s="325"/>
      <c r="AD5" s="311" t="s">
        <v>54</v>
      </c>
      <c r="AE5" s="312"/>
      <c r="AF5" s="313"/>
      <c r="AG5" s="311" t="s">
        <v>55</v>
      </c>
      <c r="AH5" s="312"/>
      <c r="AI5" s="313"/>
      <c r="AJ5" s="320" t="s">
        <v>56</v>
      </c>
      <c r="AK5" s="321"/>
      <c r="AL5" s="322"/>
      <c r="AM5" s="311" t="s">
        <v>57</v>
      </c>
      <c r="AN5" s="312"/>
      <c r="AO5" s="313"/>
    </row>
    <row r="6" spans="1:47" ht="15.75" thickBot="1" x14ac:dyDescent="0.3">
      <c r="A6" s="1"/>
      <c r="B6" s="6" t="s">
        <v>1</v>
      </c>
      <c r="C6" s="298">
        <v>162</v>
      </c>
      <c r="D6" s="299"/>
      <c r="E6" s="300"/>
      <c r="F6" s="323"/>
      <c r="G6" s="324"/>
      <c r="H6" s="325"/>
      <c r="I6" s="298">
        <v>124</v>
      </c>
      <c r="J6" s="299"/>
      <c r="K6" s="304"/>
      <c r="L6" s="298">
        <v>238</v>
      </c>
      <c r="M6" s="299"/>
      <c r="N6" s="304"/>
      <c r="O6" s="298">
        <v>103</v>
      </c>
      <c r="P6" s="299"/>
      <c r="Q6" s="300"/>
      <c r="R6" s="323"/>
      <c r="S6" s="324"/>
      <c r="T6" s="325"/>
      <c r="U6" s="298">
        <v>224</v>
      </c>
      <c r="V6" s="299"/>
      <c r="W6" s="300"/>
      <c r="X6" s="323"/>
      <c r="Y6" s="324"/>
      <c r="Z6" s="325"/>
      <c r="AA6" s="323"/>
      <c r="AB6" s="324"/>
      <c r="AC6" s="325"/>
      <c r="AD6" s="298">
        <v>39</v>
      </c>
      <c r="AE6" s="299"/>
      <c r="AF6" s="300"/>
      <c r="AG6" s="298">
        <v>8</v>
      </c>
      <c r="AH6" s="299"/>
      <c r="AI6" s="300"/>
      <c r="AJ6" s="323"/>
      <c r="AK6" s="324"/>
      <c r="AL6" s="325"/>
      <c r="AM6" s="298">
        <v>5</v>
      </c>
      <c r="AN6" s="299"/>
      <c r="AO6" s="300"/>
    </row>
    <row r="7" spans="1:47" ht="15.75" thickBot="1" x14ac:dyDescent="0.3">
      <c r="A7" s="1"/>
      <c r="B7" s="6" t="s">
        <v>5</v>
      </c>
      <c r="C7" s="305">
        <v>6</v>
      </c>
      <c r="D7" s="306"/>
      <c r="E7" s="307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5</v>
      </c>
      <c r="P7" s="306"/>
      <c r="Q7" s="307"/>
      <c r="R7" s="326"/>
      <c r="S7" s="327"/>
      <c r="T7" s="328"/>
      <c r="U7" s="305">
        <v>6</v>
      </c>
      <c r="V7" s="306"/>
      <c r="W7" s="307"/>
      <c r="X7" s="326"/>
      <c r="Y7" s="327"/>
      <c r="Z7" s="328"/>
      <c r="AA7" s="326"/>
      <c r="AB7" s="327"/>
      <c r="AC7" s="328"/>
      <c r="AD7" s="305">
        <v>4</v>
      </c>
      <c r="AE7" s="306"/>
      <c r="AF7" s="307"/>
      <c r="AG7" s="305">
        <v>1</v>
      </c>
      <c r="AH7" s="306"/>
      <c r="AI7" s="307"/>
      <c r="AJ7" s="326"/>
      <c r="AK7" s="327"/>
      <c r="AL7" s="328"/>
      <c r="AM7" s="305">
        <v>1</v>
      </c>
      <c r="AN7" s="306"/>
      <c r="AO7" s="307"/>
    </row>
    <row r="8" spans="1:47" ht="15.75" thickBot="1" x14ac:dyDescent="0.3">
      <c r="A8" s="1"/>
      <c r="B8" s="6" t="s">
        <v>0</v>
      </c>
      <c r="C8" s="298">
        <v>1.8</v>
      </c>
      <c r="D8" s="299"/>
      <c r="E8" s="300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5">
        <v>1.8</v>
      </c>
      <c r="P8" s="296"/>
      <c r="Q8" s="297"/>
      <c r="R8" s="323">
        <v>1.8</v>
      </c>
      <c r="S8" s="324"/>
      <c r="T8" s="325"/>
      <c r="U8" s="295">
        <v>1.8</v>
      </c>
      <c r="V8" s="296"/>
      <c r="W8" s="297"/>
      <c r="X8" s="323">
        <v>1.8</v>
      </c>
      <c r="Y8" s="324"/>
      <c r="Z8" s="325"/>
      <c r="AA8" s="323">
        <v>1.8</v>
      </c>
      <c r="AB8" s="324"/>
      <c r="AC8" s="325"/>
      <c r="AD8" s="298">
        <v>1.6</v>
      </c>
      <c r="AE8" s="299"/>
      <c r="AF8" s="300"/>
      <c r="AG8" s="295">
        <v>1.4</v>
      </c>
      <c r="AH8" s="296"/>
      <c r="AI8" s="297"/>
      <c r="AJ8" s="323">
        <v>1.4</v>
      </c>
      <c r="AK8" s="324"/>
      <c r="AL8" s="325"/>
      <c r="AM8" s="298">
        <v>1.2</v>
      </c>
      <c r="AN8" s="299"/>
      <c r="AO8" s="300"/>
    </row>
    <row r="9" spans="1:47" ht="15" customHeight="1" thickBot="1" x14ac:dyDescent="0.3">
      <c r="A9" s="1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97" t="s">
        <v>7</v>
      </c>
      <c r="AQ9" s="339" t="s">
        <v>8</v>
      </c>
      <c r="AR9" s="339"/>
      <c r="AS9" s="339"/>
      <c r="AT9" s="122" t="s">
        <v>9</v>
      </c>
    </row>
    <row r="10" spans="1:47" s="32" customFormat="1" ht="15.75" thickBot="1" x14ac:dyDescent="0.3">
      <c r="A10" s="123">
        <f t="shared" ref="A10:A27" si="0">A9+1</f>
        <v>1</v>
      </c>
      <c r="B10" s="34" t="s">
        <v>61</v>
      </c>
      <c r="C10" s="12"/>
      <c r="D10" s="140">
        <f t="shared" ref="D10:D27" ca="1" si="1">IF(C10&gt;0,(INDIRECT(ADDRESS(C10,$C$7,,,"ТаблицаСоответствия"))+E10)*$C$8,0)</f>
        <v>0</v>
      </c>
      <c r="E10" s="30"/>
      <c r="F10" s="12"/>
      <c r="G10" s="140">
        <f t="shared" ref="G10:G27" ca="1" si="2">IF(F10&gt;0,(INDIRECT(ADDRESS(F10,$F$7,,,"ТаблицаСоответствия"))+H10)*$F$8,0)</f>
        <v>0</v>
      </c>
      <c r="H10" s="30"/>
      <c r="I10" s="12">
        <v>74</v>
      </c>
      <c r="J10" s="140">
        <f t="shared" ref="J10:J27" ca="1" si="3">IF(I10&gt;0,(INDIRECT(ADDRESS(I10,$I$7,,,"ТаблицаСоответствия"))+K10)*$I$8,0)</f>
        <v>39.6</v>
      </c>
      <c r="K10" s="30"/>
      <c r="L10" s="12">
        <v>110</v>
      </c>
      <c r="M10" s="140">
        <f t="shared" ref="M10:M27" ca="1" si="4">IF(L10&gt;0,(INDIRECT(ADDRESS(L10,$L$7,,,"ТаблицаСоответствия"))+N10)*$L$8,0)</f>
        <v>61.2</v>
      </c>
      <c r="N10" s="30"/>
      <c r="O10" s="12"/>
      <c r="P10" s="140">
        <f t="shared" ref="P10:P27" ca="1" si="5">IF(O10&gt;0,(INDIRECT(ADDRESS(O10,$O$7,,,"ТаблицаСоответствия"))+Q10)*$O$8,0)</f>
        <v>0</v>
      </c>
      <c r="Q10" s="30"/>
      <c r="R10" s="12"/>
      <c r="S10" s="140">
        <f t="shared" ref="S10:S27" ca="1" si="6">IF(R10&gt;0,(INDIRECT(ADDRESS(R10,$R$7,,,"ТаблицаСоответствия"))+T10)*$R$8,0)</f>
        <v>0</v>
      </c>
      <c r="T10" s="30"/>
      <c r="U10" s="12">
        <v>136</v>
      </c>
      <c r="V10" s="140">
        <f t="shared" ref="V10:V27" ca="1" si="7">IF(U10&gt;0,(INDIRECT(ADDRESS(U10,$U$7,,,"ТаблицаСоответствия"))+W10)*$U$8,0)</f>
        <v>18</v>
      </c>
      <c r="W10" s="30"/>
      <c r="X10" s="12"/>
      <c r="Y10" s="140">
        <f t="shared" ref="Y10:Y27" ca="1" si="8">IF(X10&gt;0,(INDIRECT(ADDRESS(X10,$X$7,,,"ТаблицаСоответствия"))+Z10)*$X$8,0)</f>
        <v>0</v>
      </c>
      <c r="Z10" s="30"/>
      <c r="AA10" s="12"/>
      <c r="AB10" s="140">
        <f t="shared" ref="AB10:AB27" ca="1" si="9">IF(AA10&gt;0,(INDIRECT(ADDRESS(AA10,$AA$7,,,"ТаблицаСоответствия"))+AC10)*$AA$8,0)</f>
        <v>0</v>
      </c>
      <c r="AC10" s="30"/>
      <c r="AD10" s="12"/>
      <c r="AE10" s="140">
        <f t="shared" ref="AE10:AE27" ca="1" si="10">IF(AD10&gt;0,(INDIRECT(ADDRESS(AD10,$AD$7,,,"ТаблицаСоответствия"))+AF10)*$AD$8,0)</f>
        <v>0</v>
      </c>
      <c r="AF10" s="30"/>
      <c r="AG10" s="12"/>
      <c r="AH10" s="140">
        <f t="shared" ref="AH10:AH27" ca="1" si="11">IF(AG10&gt;0,(INDIRECT(ADDRESS(AG10,$AG$7,,,"ТаблицаСоответствия"))+AI10)*$AG$8,0)</f>
        <v>0</v>
      </c>
      <c r="AI10" s="30"/>
      <c r="AJ10" s="12"/>
      <c r="AK10" s="140">
        <f t="shared" ref="AK10:AK27" ca="1" si="12">IF(AJ10&gt;0,(INDIRECT(ADDRESS(AJ10,$AJ$7,,,"ТаблицаСоответствия"))+AL10)*$AJ$8,0)</f>
        <v>0</v>
      </c>
      <c r="AL10" s="30"/>
      <c r="AM10" s="12">
        <v>1</v>
      </c>
      <c r="AN10" s="140">
        <f t="shared" ref="AN10:AN27" ca="1" si="13">IF(AM10&gt;0,(INDIRECT(ADDRESS(AM10,$AM$7,,,"ТаблицаСоответствия"))+AO10)*$AM$8,0)</f>
        <v>14.399999999999999</v>
      </c>
      <c r="AO10" s="30"/>
      <c r="AP10" s="127">
        <f t="shared" ref="AP10:AP16" ca="1" si="14">SUM(D10,G10,J10,P10,M10,V10,S10,Y10,AB10,AE10,AH10,AK10,AN10)</f>
        <v>133.20000000000002</v>
      </c>
      <c r="AQ10" s="157" t="str">
        <f t="shared" ref="AQ10:AQ24" si="15">B10</f>
        <v>Никулин Александр - Чуриканова Елизавета</v>
      </c>
      <c r="AR10" s="157"/>
      <c r="AS10" s="157"/>
      <c r="AT10" s="31">
        <f ca="1">IF(AP10&gt;0,RANK(AP10,$AP$10:$AP$28),0)</f>
        <v>1</v>
      </c>
    </row>
    <row r="11" spans="1:47" ht="15.75" thickBot="1" x14ac:dyDescent="0.3">
      <c r="A11" s="123">
        <f t="shared" si="0"/>
        <v>2</v>
      </c>
      <c r="B11" s="201" t="s">
        <v>126</v>
      </c>
      <c r="C11" s="12"/>
      <c r="D11" s="140">
        <f t="shared" ca="1" si="1"/>
        <v>0</v>
      </c>
      <c r="E11" s="30"/>
      <c r="F11" s="12"/>
      <c r="G11" s="140">
        <f t="shared" ca="1" si="2"/>
        <v>0</v>
      </c>
      <c r="H11" s="30"/>
      <c r="I11" s="12"/>
      <c r="J11" s="140">
        <f t="shared" ca="1" si="3"/>
        <v>0</v>
      </c>
      <c r="K11" s="30"/>
      <c r="L11" s="12"/>
      <c r="M11" s="140">
        <f t="shared" ca="1" si="4"/>
        <v>0</v>
      </c>
      <c r="N11" s="30"/>
      <c r="O11" s="12">
        <v>42</v>
      </c>
      <c r="P11" s="140">
        <f t="shared" ca="1" si="5"/>
        <v>32.4</v>
      </c>
      <c r="Q11" s="30"/>
      <c r="R11" s="12"/>
      <c r="S11" s="140">
        <f t="shared" ca="1" si="6"/>
        <v>0</v>
      </c>
      <c r="T11" s="30"/>
      <c r="U11" s="12"/>
      <c r="V11" s="140">
        <f t="shared" ca="1" si="7"/>
        <v>0</v>
      </c>
      <c r="W11" s="30"/>
      <c r="X11" s="12"/>
      <c r="Y11" s="140">
        <f t="shared" ca="1" si="8"/>
        <v>0</v>
      </c>
      <c r="Z11" s="30"/>
      <c r="AA11" s="12"/>
      <c r="AB11" s="140">
        <f t="shared" ca="1" si="9"/>
        <v>0</v>
      </c>
      <c r="AC11" s="30"/>
      <c r="AD11" s="12"/>
      <c r="AE11" s="140">
        <f t="shared" ca="1" si="10"/>
        <v>0</v>
      </c>
      <c r="AF11" s="30"/>
      <c r="AG11" s="12"/>
      <c r="AH11" s="140">
        <f t="shared" ca="1" si="11"/>
        <v>0</v>
      </c>
      <c r="AI11" s="30"/>
      <c r="AJ11" s="12"/>
      <c r="AK11" s="140">
        <f t="shared" ca="1" si="12"/>
        <v>0</v>
      </c>
      <c r="AL11" s="30"/>
      <c r="AM11" s="12"/>
      <c r="AN11" s="140">
        <f t="shared" ca="1" si="13"/>
        <v>0</v>
      </c>
      <c r="AO11" s="30"/>
      <c r="AP11" s="127">
        <f t="shared" ca="1" si="14"/>
        <v>32.4</v>
      </c>
      <c r="AQ11" s="157" t="str">
        <f t="shared" si="15"/>
        <v>Сидоров Илья - Донова София</v>
      </c>
      <c r="AR11" s="157"/>
      <c r="AS11" s="157"/>
      <c r="AT11" s="31">
        <f t="shared" ref="AT11:AT24" ca="1" si="16">IF(AP11&gt;0,RANK(AP11,$AP$10:$AP$28),0)</f>
        <v>2</v>
      </c>
    </row>
    <row r="12" spans="1:47" ht="15.75" thickBot="1" x14ac:dyDescent="0.3">
      <c r="A12" s="123">
        <f t="shared" si="0"/>
        <v>3</v>
      </c>
      <c r="B12" s="201" t="s">
        <v>17</v>
      </c>
      <c r="C12" s="12"/>
      <c r="D12" s="140">
        <f t="shared" ca="1" si="1"/>
        <v>0</v>
      </c>
      <c r="E12" s="30"/>
      <c r="F12" s="12"/>
      <c r="G12" s="140">
        <f t="shared" ca="1" si="2"/>
        <v>0</v>
      </c>
      <c r="H12" s="30"/>
      <c r="I12" s="12"/>
      <c r="J12" s="140">
        <f t="shared" ca="1" si="3"/>
        <v>0</v>
      </c>
      <c r="K12" s="30"/>
      <c r="L12" s="12"/>
      <c r="M12" s="140">
        <f t="shared" ca="1" si="4"/>
        <v>0</v>
      </c>
      <c r="N12" s="30"/>
      <c r="O12" s="12"/>
      <c r="P12" s="140">
        <f t="shared" ca="1" si="5"/>
        <v>0</v>
      </c>
      <c r="Q12" s="30"/>
      <c r="R12" s="12"/>
      <c r="S12" s="140">
        <f t="shared" ca="1" si="6"/>
        <v>0</v>
      </c>
      <c r="T12" s="30"/>
      <c r="U12" s="12"/>
      <c r="V12" s="140">
        <f t="shared" ca="1" si="7"/>
        <v>0</v>
      </c>
      <c r="W12" s="30"/>
      <c r="X12" s="12"/>
      <c r="Y12" s="140">
        <f t="shared" ca="1" si="8"/>
        <v>0</v>
      </c>
      <c r="Z12" s="30"/>
      <c r="AA12" s="12"/>
      <c r="AB12" s="140">
        <f t="shared" ca="1" si="9"/>
        <v>0</v>
      </c>
      <c r="AC12" s="30"/>
      <c r="AD12" s="12">
        <v>39</v>
      </c>
      <c r="AE12" s="140">
        <f t="shared" ca="1" si="10"/>
        <v>9.6000000000000014</v>
      </c>
      <c r="AF12" s="30"/>
      <c r="AG12" s="12">
        <v>5</v>
      </c>
      <c r="AH12" s="140">
        <f t="shared" ca="1" si="11"/>
        <v>5.6</v>
      </c>
      <c r="AI12" s="30"/>
      <c r="AJ12" s="12"/>
      <c r="AK12" s="140">
        <f t="shared" ca="1" si="12"/>
        <v>0</v>
      </c>
      <c r="AL12" s="30"/>
      <c r="AM12" s="12">
        <v>4</v>
      </c>
      <c r="AN12" s="140">
        <f t="shared" ca="1" si="13"/>
        <v>7.1999999999999993</v>
      </c>
      <c r="AO12" s="30"/>
      <c r="AP12" s="127">
        <f t="shared" ca="1" si="14"/>
        <v>22.4</v>
      </c>
      <c r="AQ12" s="157" t="str">
        <f t="shared" si="15"/>
        <v>Гришин Герман - Базаева Валерия</v>
      </c>
      <c r="AR12" s="157"/>
      <c r="AS12" s="157"/>
      <c r="AT12" s="31">
        <f t="shared" ca="1" si="16"/>
        <v>3</v>
      </c>
    </row>
    <row r="13" spans="1:47" ht="15.75" thickBot="1" x14ac:dyDescent="0.3">
      <c r="A13" s="123">
        <f t="shared" si="0"/>
        <v>4</v>
      </c>
      <c r="B13" s="193" t="s">
        <v>137</v>
      </c>
      <c r="C13" s="12"/>
      <c r="D13" s="140">
        <f t="shared" ca="1" si="1"/>
        <v>0</v>
      </c>
      <c r="E13" s="30"/>
      <c r="F13" s="12"/>
      <c r="G13" s="140">
        <f t="shared" ca="1" si="2"/>
        <v>0</v>
      </c>
      <c r="H13" s="30"/>
      <c r="I13" s="12"/>
      <c r="J13" s="140">
        <f t="shared" ca="1" si="3"/>
        <v>0</v>
      </c>
      <c r="K13" s="30"/>
      <c r="L13" s="12"/>
      <c r="M13" s="140">
        <f t="shared" ca="1" si="4"/>
        <v>0</v>
      </c>
      <c r="N13" s="30"/>
      <c r="O13" s="12"/>
      <c r="P13" s="140">
        <f t="shared" ca="1" si="5"/>
        <v>0</v>
      </c>
      <c r="Q13" s="30"/>
      <c r="R13" s="12"/>
      <c r="S13" s="140">
        <f t="shared" ca="1" si="6"/>
        <v>0</v>
      </c>
      <c r="T13" s="30"/>
      <c r="U13" s="12">
        <v>205</v>
      </c>
      <c r="V13" s="140">
        <f t="shared" ca="1" si="7"/>
        <v>18</v>
      </c>
      <c r="W13" s="30"/>
      <c r="X13" s="12"/>
      <c r="Y13" s="140">
        <f t="shared" ca="1" si="8"/>
        <v>0</v>
      </c>
      <c r="Z13" s="30"/>
      <c r="AA13" s="12"/>
      <c r="AB13" s="140">
        <f t="shared" ca="1" si="9"/>
        <v>0</v>
      </c>
      <c r="AC13" s="30"/>
      <c r="AD13" s="12"/>
      <c r="AE13" s="140">
        <f t="shared" ca="1" si="10"/>
        <v>0</v>
      </c>
      <c r="AF13" s="30"/>
      <c r="AG13" s="12"/>
      <c r="AH13" s="140">
        <f t="shared" ca="1" si="11"/>
        <v>0</v>
      </c>
      <c r="AI13" s="30"/>
      <c r="AJ13" s="12"/>
      <c r="AK13" s="140">
        <f t="shared" ca="1" si="12"/>
        <v>0</v>
      </c>
      <c r="AL13" s="30"/>
      <c r="AM13" s="12"/>
      <c r="AN13" s="140">
        <f t="shared" ca="1" si="13"/>
        <v>0</v>
      </c>
      <c r="AO13" s="30"/>
      <c r="AP13" s="127">
        <f t="shared" ca="1" si="14"/>
        <v>18</v>
      </c>
      <c r="AQ13" s="157" t="str">
        <f t="shared" si="15"/>
        <v>Реут Леонид - Козлова Ульяна</v>
      </c>
      <c r="AR13" s="157"/>
      <c r="AS13" s="157"/>
      <c r="AT13" s="31">
        <f t="shared" ca="1" si="16"/>
        <v>4</v>
      </c>
    </row>
    <row r="14" spans="1:47" ht="15.75" thickBot="1" x14ac:dyDescent="0.3">
      <c r="A14" s="123">
        <f t="shared" si="0"/>
        <v>5</v>
      </c>
      <c r="B14" s="194" t="s">
        <v>83</v>
      </c>
      <c r="C14" s="12"/>
      <c r="D14" s="140">
        <f t="shared" ca="1" si="1"/>
        <v>0</v>
      </c>
      <c r="E14" s="30"/>
      <c r="F14" s="12"/>
      <c r="G14" s="140">
        <f t="shared" ca="1" si="2"/>
        <v>0</v>
      </c>
      <c r="H14" s="30"/>
      <c r="I14" s="12"/>
      <c r="J14" s="140">
        <f t="shared" ca="1" si="3"/>
        <v>0</v>
      </c>
      <c r="K14" s="30"/>
      <c r="L14" s="12"/>
      <c r="M14" s="140">
        <f t="shared" ca="1" si="4"/>
        <v>0</v>
      </c>
      <c r="N14" s="30"/>
      <c r="O14" s="12"/>
      <c r="P14" s="140">
        <f t="shared" ca="1" si="5"/>
        <v>0</v>
      </c>
      <c r="Q14" s="30"/>
      <c r="R14" s="12"/>
      <c r="S14" s="140">
        <f t="shared" ca="1" si="6"/>
        <v>0</v>
      </c>
      <c r="T14" s="30"/>
      <c r="U14" s="12"/>
      <c r="V14" s="140">
        <f t="shared" ca="1" si="7"/>
        <v>0</v>
      </c>
      <c r="W14" s="30"/>
      <c r="X14" s="12"/>
      <c r="Y14" s="140">
        <f t="shared" ca="1" si="8"/>
        <v>0</v>
      </c>
      <c r="Z14" s="30"/>
      <c r="AA14" s="12"/>
      <c r="AB14" s="140">
        <f t="shared" ca="1" si="9"/>
        <v>0</v>
      </c>
      <c r="AC14" s="30"/>
      <c r="AD14" s="12"/>
      <c r="AE14" s="140">
        <f t="shared" ca="1" si="10"/>
        <v>0</v>
      </c>
      <c r="AF14" s="30"/>
      <c r="AG14" s="12">
        <v>4</v>
      </c>
      <c r="AH14" s="140">
        <f t="shared" ca="1" si="11"/>
        <v>8.3999999999999986</v>
      </c>
      <c r="AI14" s="30"/>
      <c r="AJ14" s="12"/>
      <c r="AK14" s="140">
        <f t="shared" ca="1" si="12"/>
        <v>0</v>
      </c>
      <c r="AL14" s="30"/>
      <c r="AM14" s="12">
        <v>3</v>
      </c>
      <c r="AN14" s="140">
        <f t="shared" ca="1" si="13"/>
        <v>9.6</v>
      </c>
      <c r="AO14" s="30"/>
      <c r="AP14" s="127">
        <f t="shared" ca="1" si="14"/>
        <v>18</v>
      </c>
      <c r="AQ14" s="157" t="str">
        <f t="shared" si="15"/>
        <v>Тихонов Роман - Семкина Софья</v>
      </c>
      <c r="AR14" s="157"/>
      <c r="AS14" s="157"/>
      <c r="AT14" s="31">
        <f t="shared" ca="1" si="16"/>
        <v>4</v>
      </c>
    </row>
    <row r="15" spans="1:47" ht="15.75" thickBot="1" x14ac:dyDescent="0.3">
      <c r="A15" s="124">
        <f t="shared" si="0"/>
        <v>6</v>
      </c>
      <c r="B15" s="193" t="s">
        <v>130</v>
      </c>
      <c r="C15" s="12"/>
      <c r="D15" s="140">
        <f t="shared" ca="1" si="1"/>
        <v>0</v>
      </c>
      <c r="E15" s="30"/>
      <c r="F15" s="12"/>
      <c r="G15" s="140">
        <f t="shared" ca="1" si="2"/>
        <v>0</v>
      </c>
      <c r="H15" s="30"/>
      <c r="I15" s="12"/>
      <c r="J15" s="140">
        <f t="shared" ca="1" si="3"/>
        <v>0</v>
      </c>
      <c r="K15" s="30"/>
      <c r="L15" s="12"/>
      <c r="M15" s="140">
        <f t="shared" ca="1" si="4"/>
        <v>0</v>
      </c>
      <c r="N15" s="30"/>
      <c r="O15" s="12"/>
      <c r="P15" s="140">
        <f t="shared" ca="1" si="5"/>
        <v>0</v>
      </c>
      <c r="Q15" s="30"/>
      <c r="R15" s="12"/>
      <c r="S15" s="140">
        <f t="shared" ca="1" si="6"/>
        <v>0</v>
      </c>
      <c r="T15" s="30"/>
      <c r="U15" s="12"/>
      <c r="V15" s="140">
        <f t="shared" ca="1" si="7"/>
        <v>0</v>
      </c>
      <c r="W15" s="30"/>
      <c r="X15" s="12"/>
      <c r="Y15" s="140">
        <f t="shared" ca="1" si="8"/>
        <v>0</v>
      </c>
      <c r="Z15" s="30"/>
      <c r="AA15" s="12"/>
      <c r="AB15" s="140">
        <f t="shared" ca="1" si="9"/>
        <v>0</v>
      </c>
      <c r="AC15" s="30"/>
      <c r="AD15" s="12"/>
      <c r="AE15" s="140">
        <f t="shared" ca="1" si="10"/>
        <v>0</v>
      </c>
      <c r="AF15" s="30"/>
      <c r="AG15" s="12"/>
      <c r="AH15" s="140">
        <f t="shared" ca="1" si="11"/>
        <v>0</v>
      </c>
      <c r="AI15" s="30"/>
      <c r="AJ15" s="12"/>
      <c r="AK15" s="140">
        <f t="shared" ca="1" si="12"/>
        <v>0</v>
      </c>
      <c r="AL15" s="30"/>
      <c r="AM15" s="12">
        <v>2</v>
      </c>
      <c r="AN15" s="140">
        <f t="shared" ca="1" si="13"/>
        <v>12</v>
      </c>
      <c r="AO15" s="30"/>
      <c r="AP15" s="127">
        <f t="shared" ca="1" si="14"/>
        <v>12</v>
      </c>
      <c r="AQ15" s="157" t="str">
        <f t="shared" si="15"/>
        <v>Пашкин Артем - Требушенко Елизавета</v>
      </c>
      <c r="AR15" s="157"/>
      <c r="AS15" s="157"/>
      <c r="AT15" s="31">
        <f t="shared" ca="1" si="16"/>
        <v>6</v>
      </c>
    </row>
    <row r="16" spans="1:47" ht="15.75" thickBot="1" x14ac:dyDescent="0.3">
      <c r="A16" s="124">
        <f t="shared" si="0"/>
        <v>7</v>
      </c>
      <c r="B16" s="3" t="s">
        <v>84</v>
      </c>
      <c r="C16" s="12"/>
      <c r="D16" s="140">
        <f t="shared" ca="1" si="1"/>
        <v>0</v>
      </c>
      <c r="E16" s="30"/>
      <c r="F16" s="12"/>
      <c r="G16" s="140">
        <f t="shared" ca="1" si="2"/>
        <v>0</v>
      </c>
      <c r="H16" s="30"/>
      <c r="I16" s="12"/>
      <c r="J16" s="140">
        <f t="shared" ca="1" si="3"/>
        <v>0</v>
      </c>
      <c r="K16" s="30"/>
      <c r="L16" s="12"/>
      <c r="M16" s="140">
        <f t="shared" ca="1" si="4"/>
        <v>0</v>
      </c>
      <c r="N16" s="30"/>
      <c r="O16" s="12"/>
      <c r="P16" s="140">
        <f t="shared" ca="1" si="5"/>
        <v>0</v>
      </c>
      <c r="Q16" s="30"/>
      <c r="R16" s="12"/>
      <c r="S16" s="140">
        <f t="shared" ca="1" si="6"/>
        <v>0</v>
      </c>
      <c r="T16" s="30"/>
      <c r="U16" s="12"/>
      <c r="V16" s="140">
        <f t="shared" ca="1" si="7"/>
        <v>0</v>
      </c>
      <c r="W16" s="30"/>
      <c r="X16" s="12"/>
      <c r="Y16" s="140">
        <f t="shared" ca="1" si="8"/>
        <v>0</v>
      </c>
      <c r="Z16" s="30"/>
      <c r="AA16" s="12"/>
      <c r="AB16" s="140">
        <f t="shared" ca="1" si="9"/>
        <v>0</v>
      </c>
      <c r="AC16" s="30"/>
      <c r="AD16" s="12"/>
      <c r="AE16" s="140">
        <f t="shared" ca="1" si="10"/>
        <v>0</v>
      </c>
      <c r="AF16" s="30"/>
      <c r="AG16" s="12">
        <v>6</v>
      </c>
      <c r="AH16" s="140">
        <f t="shared" ca="1" si="11"/>
        <v>2.8</v>
      </c>
      <c r="AI16" s="30"/>
      <c r="AJ16" s="12"/>
      <c r="AK16" s="140">
        <f t="shared" ca="1" si="12"/>
        <v>0</v>
      </c>
      <c r="AL16" s="30"/>
      <c r="AM16" s="12">
        <v>5</v>
      </c>
      <c r="AN16" s="140">
        <f t="shared" ca="1" si="13"/>
        <v>4.8</v>
      </c>
      <c r="AO16" s="30"/>
      <c r="AP16" s="127">
        <f t="shared" ca="1" si="14"/>
        <v>7.6</v>
      </c>
      <c r="AQ16" s="157" t="str">
        <f t="shared" si="15"/>
        <v xml:space="preserve"> Нуртазин Амир - Терентьева Виктория</v>
      </c>
      <c r="AR16" s="157"/>
      <c r="AS16" s="157"/>
      <c r="AT16" s="31">
        <f t="shared" ca="1" si="16"/>
        <v>7</v>
      </c>
      <c r="AU16" s="87"/>
    </row>
    <row r="17" spans="1:47" ht="15.75" thickBot="1" x14ac:dyDescent="0.3">
      <c r="A17" s="124">
        <f t="shared" si="0"/>
        <v>8</v>
      </c>
      <c r="B17" s="176" t="s">
        <v>79</v>
      </c>
      <c r="C17" s="12">
        <v>61</v>
      </c>
      <c r="D17" s="140">
        <f t="shared" ca="1" si="1"/>
        <v>54</v>
      </c>
      <c r="E17" s="30"/>
      <c r="F17" s="12"/>
      <c r="G17" s="140">
        <f t="shared" ca="1" si="2"/>
        <v>0</v>
      </c>
      <c r="H17" s="30"/>
      <c r="I17" s="12"/>
      <c r="J17" s="140">
        <f t="shared" ca="1" si="3"/>
        <v>0</v>
      </c>
      <c r="K17" s="30"/>
      <c r="L17" s="12"/>
      <c r="M17" s="140">
        <f t="shared" ca="1" si="4"/>
        <v>0</v>
      </c>
      <c r="N17" s="30"/>
      <c r="O17" s="12"/>
      <c r="P17" s="140">
        <f t="shared" ca="1" si="5"/>
        <v>0</v>
      </c>
      <c r="Q17" s="30"/>
      <c r="R17" s="12"/>
      <c r="S17" s="140">
        <f t="shared" ca="1" si="6"/>
        <v>0</v>
      </c>
      <c r="T17" s="30"/>
      <c r="U17" s="12"/>
      <c r="V17" s="140">
        <f t="shared" ca="1" si="7"/>
        <v>0</v>
      </c>
      <c r="W17" s="30"/>
      <c r="X17" s="12"/>
      <c r="Y17" s="140">
        <f t="shared" ca="1" si="8"/>
        <v>0</v>
      </c>
      <c r="Z17" s="30"/>
      <c r="AA17" s="12"/>
      <c r="AB17" s="140">
        <f t="shared" ca="1" si="9"/>
        <v>0</v>
      </c>
      <c r="AC17" s="30"/>
      <c r="AD17" s="12">
        <v>4</v>
      </c>
      <c r="AE17" s="140">
        <f t="shared" ca="1" si="10"/>
        <v>112</v>
      </c>
      <c r="AF17" s="30"/>
      <c r="AG17" s="12"/>
      <c r="AH17" s="140">
        <f t="shared" ca="1" si="11"/>
        <v>0</v>
      </c>
      <c r="AI17" s="30"/>
      <c r="AJ17" s="12"/>
      <c r="AK17" s="140">
        <f t="shared" ca="1" si="12"/>
        <v>0</v>
      </c>
      <c r="AL17" s="30"/>
      <c r="AM17" s="12"/>
      <c r="AN17" s="140">
        <f t="shared" ca="1" si="13"/>
        <v>0</v>
      </c>
      <c r="AO17" s="30"/>
      <c r="AP17" s="127">
        <v>0</v>
      </c>
      <c r="AQ17" s="157" t="str">
        <f t="shared" si="15"/>
        <v>Карпов Дмитрий  - Вдовицкая Кира (РАСПАЛАСЬ!)</v>
      </c>
      <c r="AR17" s="157"/>
      <c r="AS17" s="157"/>
      <c r="AT17" s="31">
        <f t="shared" si="16"/>
        <v>0</v>
      </c>
      <c r="AU17" s="87"/>
    </row>
    <row r="18" spans="1:47" ht="15.75" thickBot="1" x14ac:dyDescent="0.3">
      <c r="A18" s="124">
        <f t="shared" si="0"/>
        <v>9</v>
      </c>
      <c r="B18" s="176" t="s">
        <v>78</v>
      </c>
      <c r="C18" s="12">
        <v>38</v>
      </c>
      <c r="D18" s="140">
        <f t="shared" ca="1" si="1"/>
        <v>82.8</v>
      </c>
      <c r="E18" s="30"/>
      <c r="F18" s="12"/>
      <c r="G18" s="140">
        <f t="shared" ca="1" si="2"/>
        <v>0</v>
      </c>
      <c r="H18" s="30"/>
      <c r="I18" s="12"/>
      <c r="J18" s="140">
        <f t="shared" ca="1" si="3"/>
        <v>0</v>
      </c>
      <c r="K18" s="30"/>
      <c r="L18" s="12"/>
      <c r="M18" s="140">
        <f t="shared" ca="1" si="4"/>
        <v>0</v>
      </c>
      <c r="N18" s="30"/>
      <c r="O18" s="12"/>
      <c r="P18" s="140">
        <f t="shared" ca="1" si="5"/>
        <v>0</v>
      </c>
      <c r="Q18" s="30"/>
      <c r="R18" s="12"/>
      <c r="S18" s="140">
        <f t="shared" ca="1" si="6"/>
        <v>0</v>
      </c>
      <c r="T18" s="30"/>
      <c r="U18" s="12"/>
      <c r="V18" s="140">
        <f t="shared" ca="1" si="7"/>
        <v>0</v>
      </c>
      <c r="W18" s="30"/>
      <c r="X18" s="12"/>
      <c r="Y18" s="140">
        <f t="shared" ca="1" si="8"/>
        <v>0</v>
      </c>
      <c r="Z18" s="30"/>
      <c r="AA18" s="12"/>
      <c r="AB18" s="140">
        <f t="shared" ca="1" si="9"/>
        <v>0</v>
      </c>
      <c r="AC18" s="30"/>
      <c r="AD18" s="12"/>
      <c r="AE18" s="140">
        <f t="shared" ca="1" si="10"/>
        <v>0</v>
      </c>
      <c r="AF18" s="30"/>
      <c r="AG18" s="12"/>
      <c r="AH18" s="140">
        <f t="shared" ca="1" si="11"/>
        <v>0</v>
      </c>
      <c r="AI18" s="30"/>
      <c r="AJ18" s="12"/>
      <c r="AK18" s="140">
        <f t="shared" ca="1" si="12"/>
        <v>0</v>
      </c>
      <c r="AL18" s="30"/>
      <c r="AM18" s="12"/>
      <c r="AN18" s="140">
        <f t="shared" ca="1" si="13"/>
        <v>0</v>
      </c>
      <c r="AO18" s="30"/>
      <c r="AP18" s="127">
        <v>0</v>
      </c>
      <c r="AQ18" s="157" t="str">
        <f t="shared" si="15"/>
        <v xml:space="preserve"> Сидоров Илья - Новикова Ольга (РАСПАЛАСЬ!)</v>
      </c>
      <c r="AR18" s="157"/>
      <c r="AS18" s="157"/>
      <c r="AT18" s="31">
        <f t="shared" si="16"/>
        <v>0</v>
      </c>
      <c r="AU18" s="87"/>
    </row>
    <row r="19" spans="1:47" ht="15.75" thickBot="1" x14ac:dyDescent="0.3">
      <c r="A19" s="124">
        <f t="shared" si="0"/>
        <v>10</v>
      </c>
      <c r="B19" s="178" t="s">
        <v>86</v>
      </c>
      <c r="C19" s="12"/>
      <c r="D19" s="140">
        <f t="shared" ca="1" si="1"/>
        <v>0</v>
      </c>
      <c r="E19" s="30"/>
      <c r="F19" s="12"/>
      <c r="G19" s="140">
        <f t="shared" ca="1" si="2"/>
        <v>0</v>
      </c>
      <c r="H19" s="30"/>
      <c r="I19" s="12"/>
      <c r="J19" s="140">
        <f t="shared" ca="1" si="3"/>
        <v>0</v>
      </c>
      <c r="K19" s="30"/>
      <c r="L19" s="12"/>
      <c r="M19" s="140">
        <f t="shared" ca="1" si="4"/>
        <v>0</v>
      </c>
      <c r="N19" s="30"/>
      <c r="O19" s="12"/>
      <c r="P19" s="140">
        <f t="shared" ca="1" si="5"/>
        <v>0</v>
      </c>
      <c r="Q19" s="30"/>
      <c r="R19" s="12"/>
      <c r="S19" s="140">
        <f t="shared" ca="1" si="6"/>
        <v>0</v>
      </c>
      <c r="T19" s="30"/>
      <c r="U19" s="12"/>
      <c r="V19" s="140">
        <f t="shared" ca="1" si="7"/>
        <v>0</v>
      </c>
      <c r="W19" s="30"/>
      <c r="X19" s="12"/>
      <c r="Y19" s="140">
        <f t="shared" ca="1" si="8"/>
        <v>0</v>
      </c>
      <c r="Z19" s="30"/>
      <c r="AA19" s="12"/>
      <c r="AB19" s="140">
        <f t="shared" ca="1" si="9"/>
        <v>0</v>
      </c>
      <c r="AC19" s="30"/>
      <c r="AD19" s="12">
        <v>11</v>
      </c>
      <c r="AE19" s="140">
        <f t="shared" ca="1" si="10"/>
        <v>67.2</v>
      </c>
      <c r="AF19" s="30"/>
      <c r="AG19" s="12"/>
      <c r="AH19" s="140">
        <f t="shared" ca="1" si="11"/>
        <v>0</v>
      </c>
      <c r="AI19" s="30"/>
      <c r="AJ19" s="12"/>
      <c r="AK19" s="140">
        <f t="shared" ca="1" si="12"/>
        <v>0</v>
      </c>
      <c r="AL19" s="30"/>
      <c r="AM19" s="12"/>
      <c r="AN19" s="140">
        <f t="shared" ca="1" si="13"/>
        <v>0</v>
      </c>
      <c r="AO19" s="30"/>
      <c r="AP19" s="127">
        <v>0</v>
      </c>
      <c r="AQ19" s="157" t="str">
        <f t="shared" si="15"/>
        <v>Пашкин Артем - Жорник Полина (РАСПАЛАСЬ!)</v>
      </c>
      <c r="AR19" s="157"/>
      <c r="AS19" s="157"/>
      <c r="AT19" s="31">
        <f t="shared" si="16"/>
        <v>0</v>
      </c>
      <c r="AU19" s="87"/>
    </row>
    <row r="20" spans="1:47" ht="15.75" thickBot="1" x14ac:dyDescent="0.3">
      <c r="A20" s="124">
        <f t="shared" si="0"/>
        <v>11</v>
      </c>
      <c r="B20" s="176" t="s">
        <v>114</v>
      </c>
      <c r="C20" s="12"/>
      <c r="D20" s="140">
        <f t="shared" ca="1" si="1"/>
        <v>0</v>
      </c>
      <c r="E20" s="30"/>
      <c r="F20" s="12"/>
      <c r="G20" s="140">
        <f t="shared" ca="1" si="2"/>
        <v>0</v>
      </c>
      <c r="H20" s="30"/>
      <c r="I20" s="12"/>
      <c r="J20" s="140">
        <f t="shared" ca="1" si="3"/>
        <v>0</v>
      </c>
      <c r="K20" s="30"/>
      <c r="L20" s="12"/>
      <c r="M20" s="140">
        <f t="shared" ca="1" si="4"/>
        <v>0</v>
      </c>
      <c r="N20" s="30"/>
      <c r="O20" s="12"/>
      <c r="P20" s="140">
        <f t="shared" ca="1" si="5"/>
        <v>0</v>
      </c>
      <c r="Q20" s="30"/>
      <c r="R20" s="12"/>
      <c r="S20" s="140">
        <f t="shared" ca="1" si="6"/>
        <v>0</v>
      </c>
      <c r="T20" s="30"/>
      <c r="U20" s="12"/>
      <c r="V20" s="140">
        <f t="shared" ca="1" si="7"/>
        <v>0</v>
      </c>
      <c r="W20" s="30"/>
      <c r="X20" s="12"/>
      <c r="Y20" s="140">
        <f t="shared" ca="1" si="8"/>
        <v>0</v>
      </c>
      <c r="Z20" s="30"/>
      <c r="AA20" s="12"/>
      <c r="AB20" s="140">
        <f t="shared" ca="1" si="9"/>
        <v>0</v>
      </c>
      <c r="AC20" s="30"/>
      <c r="AD20" s="12">
        <v>38</v>
      </c>
      <c r="AE20" s="140">
        <f t="shared" ca="1" si="10"/>
        <v>9.6000000000000014</v>
      </c>
      <c r="AF20" s="30"/>
      <c r="AG20" s="12">
        <v>7</v>
      </c>
      <c r="AH20" s="140">
        <f t="shared" ca="1" si="11"/>
        <v>2.8</v>
      </c>
      <c r="AI20" s="30"/>
      <c r="AJ20" s="12"/>
      <c r="AK20" s="140">
        <f t="shared" ca="1" si="12"/>
        <v>0</v>
      </c>
      <c r="AL20" s="30"/>
      <c r="AM20" s="12"/>
      <c r="AN20" s="140">
        <f t="shared" ca="1" si="13"/>
        <v>0</v>
      </c>
      <c r="AO20" s="30"/>
      <c r="AP20" s="127">
        <v>0</v>
      </c>
      <c r="AQ20" s="157" t="str">
        <f t="shared" si="15"/>
        <v xml:space="preserve"> Гутман Лев - Требушенко Елизавета (РАСПАЛИСЬ!)</v>
      </c>
      <c r="AR20" s="157"/>
      <c r="AS20" s="157"/>
      <c r="AT20" s="31">
        <f t="shared" si="16"/>
        <v>0</v>
      </c>
      <c r="AU20" s="87"/>
    </row>
    <row r="21" spans="1:47" ht="15.75" thickBot="1" x14ac:dyDescent="0.3">
      <c r="A21" s="124">
        <f t="shared" si="0"/>
        <v>12</v>
      </c>
      <c r="B21" s="176" t="s">
        <v>85</v>
      </c>
      <c r="C21" s="12"/>
      <c r="D21" s="140">
        <f t="shared" ca="1" si="1"/>
        <v>0</v>
      </c>
      <c r="E21" s="30"/>
      <c r="F21" s="12"/>
      <c r="G21" s="140">
        <f t="shared" ca="1" si="2"/>
        <v>0</v>
      </c>
      <c r="H21" s="30"/>
      <c r="I21" s="12"/>
      <c r="J21" s="140">
        <f t="shared" ca="1" si="3"/>
        <v>0</v>
      </c>
      <c r="K21" s="30"/>
      <c r="L21" s="12"/>
      <c r="M21" s="140">
        <f t="shared" ca="1" si="4"/>
        <v>0</v>
      </c>
      <c r="N21" s="30"/>
      <c r="O21" s="12"/>
      <c r="P21" s="140">
        <f t="shared" ca="1" si="5"/>
        <v>0</v>
      </c>
      <c r="Q21" s="30"/>
      <c r="R21" s="12"/>
      <c r="S21" s="140">
        <f t="shared" ca="1" si="6"/>
        <v>0</v>
      </c>
      <c r="T21" s="30"/>
      <c r="U21" s="12"/>
      <c r="V21" s="140">
        <f t="shared" ca="1" si="7"/>
        <v>0</v>
      </c>
      <c r="W21" s="30"/>
      <c r="X21" s="12"/>
      <c r="Y21" s="140">
        <f t="shared" ca="1" si="8"/>
        <v>0</v>
      </c>
      <c r="Z21" s="30"/>
      <c r="AA21" s="12"/>
      <c r="AB21" s="140">
        <f t="shared" ca="1" si="9"/>
        <v>0</v>
      </c>
      <c r="AC21" s="30"/>
      <c r="AD21" s="12"/>
      <c r="AE21" s="140">
        <f t="shared" ca="1" si="10"/>
        <v>0</v>
      </c>
      <c r="AF21" s="30"/>
      <c r="AG21" s="12">
        <v>8</v>
      </c>
      <c r="AH21" s="140">
        <f t="shared" ca="1" si="11"/>
        <v>2.8</v>
      </c>
      <c r="AI21" s="30"/>
      <c r="AJ21" s="12"/>
      <c r="AK21" s="140">
        <f t="shared" ca="1" si="12"/>
        <v>0</v>
      </c>
      <c r="AL21" s="30"/>
      <c r="AM21" s="12"/>
      <c r="AN21" s="140">
        <f t="shared" ca="1" si="13"/>
        <v>0</v>
      </c>
      <c r="AO21" s="30"/>
      <c r="AP21" s="127">
        <v>0</v>
      </c>
      <c r="AQ21" s="157" t="str">
        <f t="shared" si="15"/>
        <v xml:space="preserve"> Лемпа Даниил - Втюрина Елизавета (РАСПАЛАСЬ!)</v>
      </c>
      <c r="AR21" s="156"/>
      <c r="AS21" s="156"/>
      <c r="AT21" s="31">
        <f t="shared" si="16"/>
        <v>0</v>
      </c>
      <c r="AU21" s="87"/>
    </row>
    <row r="22" spans="1:47" ht="15.75" thickBot="1" x14ac:dyDescent="0.3">
      <c r="A22" s="124">
        <f t="shared" si="0"/>
        <v>13</v>
      </c>
      <c r="B22" s="29" t="s">
        <v>62</v>
      </c>
      <c r="C22" s="12"/>
      <c r="D22" s="140">
        <f t="shared" ca="1" si="1"/>
        <v>0</v>
      </c>
      <c r="E22" s="30"/>
      <c r="F22" s="12"/>
      <c r="G22" s="140">
        <f t="shared" ca="1" si="2"/>
        <v>0</v>
      </c>
      <c r="H22" s="30"/>
      <c r="I22" s="12"/>
      <c r="J22" s="140">
        <f t="shared" ca="1" si="3"/>
        <v>0</v>
      </c>
      <c r="K22" s="30"/>
      <c r="L22" s="12"/>
      <c r="M22" s="140">
        <f t="shared" ca="1" si="4"/>
        <v>0</v>
      </c>
      <c r="N22" s="30"/>
      <c r="O22" s="12"/>
      <c r="P22" s="140">
        <f t="shared" ca="1" si="5"/>
        <v>0</v>
      </c>
      <c r="Q22" s="30"/>
      <c r="R22" s="12"/>
      <c r="S22" s="140">
        <f t="shared" ca="1" si="6"/>
        <v>0</v>
      </c>
      <c r="T22" s="30"/>
      <c r="U22" s="12"/>
      <c r="V22" s="140">
        <f t="shared" ca="1" si="7"/>
        <v>0</v>
      </c>
      <c r="W22" s="30"/>
      <c r="X22" s="12"/>
      <c r="Y22" s="140">
        <f t="shared" ca="1" si="8"/>
        <v>0</v>
      </c>
      <c r="Z22" s="30"/>
      <c r="AA22" s="12"/>
      <c r="AB22" s="140">
        <f t="shared" ca="1" si="9"/>
        <v>0</v>
      </c>
      <c r="AC22" s="30"/>
      <c r="AD22" s="12"/>
      <c r="AE22" s="140">
        <f t="shared" ca="1" si="10"/>
        <v>0</v>
      </c>
      <c r="AF22" s="30"/>
      <c r="AG22" s="12"/>
      <c r="AH22" s="140">
        <f t="shared" ca="1" si="11"/>
        <v>0</v>
      </c>
      <c r="AI22" s="30"/>
      <c r="AJ22" s="12"/>
      <c r="AK22" s="140">
        <f t="shared" ca="1" si="12"/>
        <v>0</v>
      </c>
      <c r="AL22" s="30"/>
      <c r="AM22" s="12"/>
      <c r="AN22" s="140">
        <f t="shared" ca="1" si="13"/>
        <v>0</v>
      </c>
      <c r="AO22" s="30"/>
      <c r="AP22" s="127">
        <f ca="1">SUM(D22,G22,J22,P22,M22,V22,S22,Y22,AB22,AE22,AH22,AK22,AN22)</f>
        <v>0</v>
      </c>
      <c r="AQ22" s="157" t="str">
        <f t="shared" si="15"/>
        <v>Мяло Артем - Статник Полина</v>
      </c>
      <c r="AR22" s="156"/>
      <c r="AS22" s="156"/>
      <c r="AT22" s="31">
        <f t="shared" ca="1" si="16"/>
        <v>0</v>
      </c>
      <c r="AU22" s="87"/>
    </row>
    <row r="23" spans="1:47" ht="15.75" thickBot="1" x14ac:dyDescent="0.3">
      <c r="A23" s="124">
        <f t="shared" si="0"/>
        <v>14</v>
      </c>
      <c r="B23" s="3" t="s">
        <v>80</v>
      </c>
      <c r="C23" s="12"/>
      <c r="D23" s="140">
        <f t="shared" ca="1" si="1"/>
        <v>0</v>
      </c>
      <c r="E23" s="30"/>
      <c r="F23" s="12"/>
      <c r="G23" s="140">
        <f t="shared" ca="1" si="2"/>
        <v>0</v>
      </c>
      <c r="H23" s="30"/>
      <c r="I23" s="12"/>
      <c r="J23" s="140">
        <f t="shared" ca="1" si="3"/>
        <v>0</v>
      </c>
      <c r="K23" s="30"/>
      <c r="L23" s="12"/>
      <c r="M23" s="140">
        <f t="shared" ca="1" si="4"/>
        <v>0</v>
      </c>
      <c r="N23" s="30"/>
      <c r="O23" s="12"/>
      <c r="P23" s="140">
        <f t="shared" ca="1" si="5"/>
        <v>0</v>
      </c>
      <c r="Q23" s="30"/>
      <c r="R23" s="12"/>
      <c r="S23" s="140">
        <f t="shared" ca="1" si="6"/>
        <v>0</v>
      </c>
      <c r="T23" s="30"/>
      <c r="U23" s="12"/>
      <c r="V23" s="140">
        <f t="shared" ca="1" si="7"/>
        <v>0</v>
      </c>
      <c r="W23" s="30"/>
      <c r="X23" s="12"/>
      <c r="Y23" s="140">
        <f t="shared" ca="1" si="8"/>
        <v>0</v>
      </c>
      <c r="Z23" s="30"/>
      <c r="AA23" s="12"/>
      <c r="AB23" s="140">
        <f t="shared" ca="1" si="9"/>
        <v>0</v>
      </c>
      <c r="AC23" s="30"/>
      <c r="AD23" s="12"/>
      <c r="AE23" s="140">
        <f t="shared" ca="1" si="10"/>
        <v>0</v>
      </c>
      <c r="AF23" s="30"/>
      <c r="AG23" s="12"/>
      <c r="AH23" s="140">
        <f t="shared" ca="1" si="11"/>
        <v>0</v>
      </c>
      <c r="AI23" s="30"/>
      <c r="AJ23" s="12"/>
      <c r="AK23" s="140">
        <f t="shared" ca="1" si="12"/>
        <v>0</v>
      </c>
      <c r="AL23" s="30"/>
      <c r="AM23" s="12"/>
      <c r="AN23" s="140">
        <f t="shared" ca="1" si="13"/>
        <v>0</v>
      </c>
      <c r="AO23" s="30"/>
      <c r="AP23" s="127">
        <f ca="1">SUM(D23,G23,J23,P23,M23,V23,S23,Y23,AB23,AE23,AH23,AK23,AN23)</f>
        <v>0</v>
      </c>
      <c r="AQ23" s="157" t="str">
        <f t="shared" si="15"/>
        <v>Ефремов Игорь - Рудольф Алина</v>
      </c>
      <c r="AR23" s="156"/>
      <c r="AS23" s="156"/>
      <c r="AT23" s="31">
        <f t="shared" ca="1" si="16"/>
        <v>0</v>
      </c>
      <c r="AU23" s="87"/>
    </row>
    <row r="24" spans="1:47" ht="15.75" thickBot="1" x14ac:dyDescent="0.3">
      <c r="A24" s="124">
        <f t="shared" si="0"/>
        <v>15</v>
      </c>
      <c r="B24" s="285" t="s">
        <v>81</v>
      </c>
      <c r="C24" s="35"/>
      <c r="D24" s="217">
        <f t="shared" ca="1" si="1"/>
        <v>0</v>
      </c>
      <c r="E24" s="61"/>
      <c r="F24" s="35"/>
      <c r="G24" s="217">
        <f t="shared" ca="1" si="2"/>
        <v>0</v>
      </c>
      <c r="H24" s="61"/>
      <c r="I24" s="35"/>
      <c r="J24" s="217">
        <f t="shared" ca="1" si="3"/>
        <v>0</v>
      </c>
      <c r="K24" s="61"/>
      <c r="L24" s="35"/>
      <c r="M24" s="217">
        <f t="shared" ca="1" si="4"/>
        <v>0</v>
      </c>
      <c r="N24" s="61"/>
      <c r="O24" s="35"/>
      <c r="P24" s="217">
        <f t="shared" ca="1" si="5"/>
        <v>0</v>
      </c>
      <c r="Q24" s="61"/>
      <c r="R24" s="35"/>
      <c r="S24" s="217">
        <f t="shared" ca="1" si="6"/>
        <v>0</v>
      </c>
      <c r="T24" s="61"/>
      <c r="U24" s="35"/>
      <c r="V24" s="217">
        <f t="shared" ca="1" si="7"/>
        <v>0</v>
      </c>
      <c r="W24" s="61"/>
      <c r="X24" s="35"/>
      <c r="Y24" s="217">
        <f t="shared" ca="1" si="8"/>
        <v>0</v>
      </c>
      <c r="Z24" s="61"/>
      <c r="AA24" s="35"/>
      <c r="AB24" s="217">
        <f t="shared" ca="1" si="9"/>
        <v>0</v>
      </c>
      <c r="AC24" s="61"/>
      <c r="AD24" s="35"/>
      <c r="AE24" s="217">
        <f t="shared" ca="1" si="10"/>
        <v>0</v>
      </c>
      <c r="AF24" s="61"/>
      <c r="AG24" s="35"/>
      <c r="AH24" s="217">
        <f t="shared" ca="1" si="11"/>
        <v>0</v>
      </c>
      <c r="AI24" s="61"/>
      <c r="AJ24" s="35"/>
      <c r="AK24" s="217">
        <f t="shared" ca="1" si="12"/>
        <v>0</v>
      </c>
      <c r="AL24" s="61"/>
      <c r="AM24" s="35"/>
      <c r="AN24" s="217">
        <f t="shared" ca="1" si="13"/>
        <v>0</v>
      </c>
      <c r="AO24" s="61"/>
      <c r="AP24" s="127">
        <f ca="1">SUM(D24,G24,J24,P24,M24,V24,S24,Y24,AB24,AE24,AH24,AK24,AN24)</f>
        <v>0</v>
      </c>
      <c r="AQ24" s="227" t="str">
        <f t="shared" si="15"/>
        <v xml:space="preserve">Тарасов Владислав - Карлей Каролина </v>
      </c>
      <c r="AR24" s="156"/>
      <c r="AS24" s="156"/>
      <c r="AT24" s="228">
        <f t="shared" ca="1" si="16"/>
        <v>0</v>
      </c>
      <c r="AU24" s="87"/>
    </row>
    <row r="25" spans="1:47" ht="15.75" thickBot="1" x14ac:dyDescent="0.3">
      <c r="A25" s="124">
        <f t="shared" si="0"/>
        <v>16</v>
      </c>
      <c r="B25" s="66" t="s">
        <v>82</v>
      </c>
      <c r="C25" s="35"/>
      <c r="D25" s="217">
        <f t="shared" ca="1" si="1"/>
        <v>0</v>
      </c>
      <c r="E25" s="61"/>
      <c r="F25" s="35"/>
      <c r="G25" s="217">
        <f t="shared" ca="1" si="2"/>
        <v>0</v>
      </c>
      <c r="H25" s="61"/>
      <c r="I25" s="35"/>
      <c r="J25" s="217">
        <f t="shared" ca="1" si="3"/>
        <v>0</v>
      </c>
      <c r="K25" s="61"/>
      <c r="L25" s="35"/>
      <c r="M25" s="217">
        <f t="shared" ca="1" si="4"/>
        <v>0</v>
      </c>
      <c r="N25" s="61"/>
      <c r="O25" s="35"/>
      <c r="P25" s="217">
        <f t="shared" ca="1" si="5"/>
        <v>0</v>
      </c>
      <c r="Q25" s="61"/>
      <c r="R25" s="35"/>
      <c r="S25" s="217">
        <f t="shared" ca="1" si="6"/>
        <v>0</v>
      </c>
      <c r="T25" s="61"/>
      <c r="U25" s="35"/>
      <c r="V25" s="217">
        <f t="shared" ca="1" si="7"/>
        <v>0</v>
      </c>
      <c r="W25" s="61"/>
      <c r="X25" s="35"/>
      <c r="Y25" s="217">
        <f t="shared" ca="1" si="8"/>
        <v>0</v>
      </c>
      <c r="Z25" s="61"/>
      <c r="AA25" s="35"/>
      <c r="AB25" s="217">
        <f t="shared" ca="1" si="9"/>
        <v>0</v>
      </c>
      <c r="AC25" s="61"/>
      <c r="AD25" s="35"/>
      <c r="AE25" s="217">
        <f t="shared" ca="1" si="10"/>
        <v>0</v>
      </c>
      <c r="AF25" s="61"/>
      <c r="AG25" s="35"/>
      <c r="AH25" s="217">
        <f t="shared" ca="1" si="11"/>
        <v>0</v>
      </c>
      <c r="AI25" s="61"/>
      <c r="AJ25" s="35"/>
      <c r="AK25" s="217">
        <f t="shared" ca="1" si="12"/>
        <v>0</v>
      </c>
      <c r="AL25" s="61"/>
      <c r="AM25" s="35"/>
      <c r="AN25" s="217">
        <f t="shared" ca="1" si="13"/>
        <v>0</v>
      </c>
      <c r="AO25" s="61"/>
      <c r="AP25" s="127">
        <f ca="1">SUM(D25,G25,J25,P25,M25,V25,S25,Y25,AB25,AE25,AH25,AK25,AN25)</f>
        <v>0</v>
      </c>
      <c r="AQ25" s="227" t="str">
        <f t="shared" ref="AQ25" si="17">B25</f>
        <v>Прутцев Георгий - Черенкова Вилена</v>
      </c>
      <c r="AR25" s="257"/>
      <c r="AS25" s="257"/>
      <c r="AT25" s="228">
        <f t="shared" ref="AT25" ca="1" si="18">IF(AP25&gt;0,RANK(AP25,$AP$10:$AP$28),0)</f>
        <v>0</v>
      </c>
      <c r="AU25" s="87"/>
    </row>
    <row r="26" spans="1:47" ht="15.75" thickBot="1" x14ac:dyDescent="0.3">
      <c r="A26" s="124">
        <f t="shared" si="0"/>
        <v>17</v>
      </c>
      <c r="B26" s="196" t="s">
        <v>88</v>
      </c>
      <c r="C26" s="35"/>
      <c r="D26" s="217">
        <f t="shared" ca="1" si="1"/>
        <v>0</v>
      </c>
      <c r="E26" s="61"/>
      <c r="F26" s="35"/>
      <c r="G26" s="217">
        <f t="shared" ca="1" si="2"/>
        <v>0</v>
      </c>
      <c r="H26" s="61"/>
      <c r="I26" s="35"/>
      <c r="J26" s="217">
        <f t="shared" ca="1" si="3"/>
        <v>0</v>
      </c>
      <c r="K26" s="61"/>
      <c r="L26" s="35"/>
      <c r="M26" s="217">
        <f t="shared" ca="1" si="4"/>
        <v>0</v>
      </c>
      <c r="N26" s="61"/>
      <c r="O26" s="35"/>
      <c r="P26" s="217">
        <f t="shared" ca="1" si="5"/>
        <v>0</v>
      </c>
      <c r="Q26" s="61"/>
      <c r="R26" s="35"/>
      <c r="S26" s="217">
        <f t="shared" ca="1" si="6"/>
        <v>0</v>
      </c>
      <c r="T26" s="61"/>
      <c r="U26" s="35"/>
      <c r="V26" s="217">
        <f t="shared" ca="1" si="7"/>
        <v>0</v>
      </c>
      <c r="W26" s="61"/>
      <c r="X26" s="35"/>
      <c r="Y26" s="217">
        <f t="shared" ca="1" si="8"/>
        <v>0</v>
      </c>
      <c r="Z26" s="61"/>
      <c r="AA26" s="35"/>
      <c r="AB26" s="217">
        <f t="shared" ca="1" si="9"/>
        <v>0</v>
      </c>
      <c r="AC26" s="61"/>
      <c r="AD26" s="35"/>
      <c r="AE26" s="217">
        <f t="shared" ca="1" si="10"/>
        <v>0</v>
      </c>
      <c r="AF26" s="61"/>
      <c r="AG26" s="35"/>
      <c r="AH26" s="217">
        <f t="shared" ca="1" si="11"/>
        <v>0</v>
      </c>
      <c r="AI26" s="61"/>
      <c r="AJ26" s="35"/>
      <c r="AK26" s="217">
        <f t="shared" ca="1" si="12"/>
        <v>0</v>
      </c>
      <c r="AL26" s="61"/>
      <c r="AM26" s="35"/>
      <c r="AN26" s="217">
        <f t="shared" ca="1" si="13"/>
        <v>0</v>
      </c>
      <c r="AO26" s="61"/>
      <c r="AP26" s="127">
        <v>0</v>
      </c>
      <c r="AQ26" s="227" t="str">
        <f t="shared" ref="AQ26:AQ27" si="19">B26</f>
        <v>Карпов Дмитрий - Вдовицкая Кира (РАСПАЛАСЬ!)</v>
      </c>
      <c r="AR26" s="270"/>
      <c r="AS26" s="270"/>
      <c r="AT26" s="228">
        <f t="shared" ref="AT26:AT27" si="20">IF(AP26&gt;0,RANK(AP26,$AP$10:$AP$28),0)</f>
        <v>0</v>
      </c>
      <c r="AU26" s="87"/>
    </row>
    <row r="27" spans="1:47" x14ac:dyDescent="0.25">
      <c r="A27" s="124">
        <f t="shared" si="0"/>
        <v>18</v>
      </c>
      <c r="B27" s="196" t="s">
        <v>89</v>
      </c>
      <c r="C27" s="35"/>
      <c r="D27" s="217">
        <f t="shared" ca="1" si="1"/>
        <v>0</v>
      </c>
      <c r="E27" s="61"/>
      <c r="F27" s="35"/>
      <c r="G27" s="217">
        <f t="shared" ca="1" si="2"/>
        <v>0</v>
      </c>
      <c r="H27" s="61"/>
      <c r="I27" s="35"/>
      <c r="J27" s="217">
        <f t="shared" ca="1" si="3"/>
        <v>0</v>
      </c>
      <c r="K27" s="61"/>
      <c r="L27" s="35"/>
      <c r="M27" s="217">
        <f t="shared" ca="1" si="4"/>
        <v>0</v>
      </c>
      <c r="N27" s="61"/>
      <c r="O27" s="35"/>
      <c r="P27" s="217">
        <f t="shared" ca="1" si="5"/>
        <v>0</v>
      </c>
      <c r="Q27" s="61"/>
      <c r="R27" s="35"/>
      <c r="S27" s="217">
        <f t="shared" ca="1" si="6"/>
        <v>0</v>
      </c>
      <c r="T27" s="61"/>
      <c r="U27" s="35"/>
      <c r="V27" s="217">
        <f t="shared" ca="1" si="7"/>
        <v>0</v>
      </c>
      <c r="W27" s="61"/>
      <c r="X27" s="35"/>
      <c r="Y27" s="217">
        <f t="shared" ca="1" si="8"/>
        <v>0</v>
      </c>
      <c r="Z27" s="61"/>
      <c r="AA27" s="35"/>
      <c r="AB27" s="217">
        <f t="shared" ca="1" si="9"/>
        <v>0</v>
      </c>
      <c r="AC27" s="61"/>
      <c r="AD27" s="35"/>
      <c r="AE27" s="217">
        <f t="shared" ca="1" si="10"/>
        <v>0</v>
      </c>
      <c r="AF27" s="61"/>
      <c r="AG27" s="35"/>
      <c r="AH27" s="217">
        <f t="shared" ca="1" si="11"/>
        <v>0</v>
      </c>
      <c r="AI27" s="61"/>
      <c r="AJ27" s="35"/>
      <c r="AK27" s="217">
        <f t="shared" ca="1" si="12"/>
        <v>0</v>
      </c>
      <c r="AL27" s="61"/>
      <c r="AM27" s="35"/>
      <c r="AN27" s="217">
        <f t="shared" ca="1" si="13"/>
        <v>0</v>
      </c>
      <c r="AO27" s="61"/>
      <c r="AP27" s="127">
        <v>0</v>
      </c>
      <c r="AQ27" s="227" t="str">
        <f t="shared" si="19"/>
        <v>Рудевский Степан - Пискарёва Мария (РАСПАЛАСЬ!)</v>
      </c>
      <c r="AR27" s="281"/>
      <c r="AS27" s="281"/>
      <c r="AT27" s="228">
        <f t="shared" si="20"/>
        <v>0</v>
      </c>
      <c r="AU27" s="87"/>
    </row>
    <row r="28" spans="1:47" x14ac:dyDescent="0.25">
      <c r="A28" s="87"/>
      <c r="B28" s="8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92"/>
      <c r="AQ28" s="156"/>
      <c r="AR28" s="156"/>
      <c r="AS28" s="156"/>
      <c r="AT28" s="86"/>
      <c r="AU28" s="87"/>
    </row>
    <row r="29" spans="1:47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7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</sheetData>
  <sortState ref="B10:AP27">
    <sortCondition descending="1" ref="AP10"/>
  </sortState>
  <mergeCells count="53">
    <mergeCell ref="AD7:AF7"/>
    <mergeCell ref="AD8:AF8"/>
    <mergeCell ref="AM5:AO5"/>
    <mergeCell ref="AM6:AO6"/>
    <mergeCell ref="AM7:AO7"/>
    <mergeCell ref="AM8:AO8"/>
    <mergeCell ref="AJ5:AL5"/>
    <mergeCell ref="AJ6:AL6"/>
    <mergeCell ref="AJ7:AL7"/>
    <mergeCell ref="AJ8:AL8"/>
    <mergeCell ref="AG5:AI5"/>
    <mergeCell ref="AG6:AI6"/>
    <mergeCell ref="AG7:AI7"/>
    <mergeCell ref="AG8:AI8"/>
    <mergeCell ref="AQ9:AS9"/>
    <mergeCell ref="O8:Q8"/>
    <mergeCell ref="L5:N5"/>
    <mergeCell ref="L6:N6"/>
    <mergeCell ref="L7:N7"/>
    <mergeCell ref="L8:N8"/>
    <mergeCell ref="O5:Q5"/>
    <mergeCell ref="O6:Q6"/>
    <mergeCell ref="O7:Q7"/>
    <mergeCell ref="R5:T5"/>
    <mergeCell ref="R6:T6"/>
    <mergeCell ref="R7:T7"/>
    <mergeCell ref="R8:T8"/>
    <mergeCell ref="AA5:AC5"/>
    <mergeCell ref="AD5:AF5"/>
    <mergeCell ref="AD6:AF6"/>
    <mergeCell ref="X5:Z5"/>
    <mergeCell ref="X6:Z6"/>
    <mergeCell ref="X7:Z7"/>
    <mergeCell ref="X8:Z8"/>
    <mergeCell ref="AA6:AC6"/>
    <mergeCell ref="AA7:AC7"/>
    <mergeCell ref="AA8:AC8"/>
    <mergeCell ref="U5:W5"/>
    <mergeCell ref="U6:W6"/>
    <mergeCell ref="U7:W7"/>
    <mergeCell ref="U8:W8"/>
    <mergeCell ref="C5:E5"/>
    <mergeCell ref="C6:E6"/>
    <mergeCell ref="F6:H6"/>
    <mergeCell ref="F8:H8"/>
    <mergeCell ref="I6:K6"/>
    <mergeCell ref="I8:K8"/>
    <mergeCell ref="C7:E7"/>
    <mergeCell ref="F7:H7"/>
    <mergeCell ref="I7:K7"/>
    <mergeCell ref="C8:E8"/>
    <mergeCell ref="F5:H5"/>
    <mergeCell ref="I5:K5"/>
  </mergeCells>
  <conditionalFormatting sqref="AT10:AT24 AT28">
    <cfRule type="cellIs" dxfId="64" priority="67" stopIfTrue="1" operator="equal">
      <formula>3</formula>
    </cfRule>
    <cfRule type="cellIs" dxfId="63" priority="68" stopIfTrue="1" operator="equal">
      <formula>2</formula>
    </cfRule>
    <cfRule type="cellIs" dxfId="62" priority="69" stopIfTrue="1" operator="equal">
      <formula>1</formula>
    </cfRule>
  </conditionalFormatting>
  <conditionalFormatting sqref="AT25">
    <cfRule type="cellIs" dxfId="61" priority="7" stopIfTrue="1" operator="equal">
      <formula>3</formula>
    </cfRule>
    <cfRule type="cellIs" dxfId="60" priority="8" stopIfTrue="1" operator="equal">
      <formula>2</formula>
    </cfRule>
    <cfRule type="cellIs" dxfId="59" priority="9" stopIfTrue="1" operator="equal">
      <formula>1</formula>
    </cfRule>
  </conditionalFormatting>
  <conditionalFormatting sqref="AT26">
    <cfRule type="cellIs" dxfId="58" priority="4" stopIfTrue="1" operator="equal">
      <formula>3</formula>
    </cfRule>
    <cfRule type="cellIs" dxfId="57" priority="5" stopIfTrue="1" operator="equal">
      <formula>2</formula>
    </cfRule>
    <cfRule type="cellIs" dxfId="56" priority="6" stopIfTrue="1" operator="equal">
      <formula>1</formula>
    </cfRule>
  </conditionalFormatting>
  <conditionalFormatting sqref="AT27">
    <cfRule type="cellIs" dxfId="55" priority="1" stopIfTrue="1" operator="equal">
      <formula>3</formula>
    </cfRule>
    <cfRule type="cellIs" dxfId="54" priority="2" stopIfTrue="1" operator="equal">
      <formula>2</formula>
    </cfRule>
    <cfRule type="cellIs" dxfId="53" priority="3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F28"/>
  <sheetViews>
    <sheetView topLeftCell="B1" zoomScale="55" zoomScaleNormal="55" workbookViewId="0">
      <selection activeCell="AS1" sqref="AS1:AU1048576"/>
    </sheetView>
  </sheetViews>
  <sheetFormatPr defaultRowHeight="15" x14ac:dyDescent="0.25"/>
  <cols>
    <col min="1" max="1" width="4.42578125" customWidth="1"/>
    <col min="2" max="2" width="49.42578125" bestFit="1" customWidth="1"/>
    <col min="3" max="44" width="6.7109375" customWidth="1"/>
    <col min="45" max="116" width="6.7109375" hidden="1" customWidth="1"/>
    <col min="117" max="131" width="9.140625" hidden="1" customWidth="1"/>
    <col min="135" max="135" width="25.85546875" customWidth="1"/>
  </cols>
  <sheetData>
    <row r="4" spans="1:136" ht="15.75" thickBot="1" x14ac:dyDescent="0.3"/>
    <row r="5" spans="1:136" ht="83.45" customHeight="1" thickBot="1" x14ac:dyDescent="0.3">
      <c r="A5" s="56"/>
      <c r="B5" s="139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20" t="s">
        <v>47</v>
      </c>
      <c r="J5" s="321"/>
      <c r="K5" s="322"/>
      <c r="L5" s="320" t="s">
        <v>48</v>
      </c>
      <c r="M5" s="321"/>
      <c r="N5" s="322"/>
      <c r="O5" s="320" t="s">
        <v>49</v>
      </c>
      <c r="P5" s="321"/>
      <c r="Q5" s="322"/>
      <c r="R5" s="320" t="s">
        <v>50</v>
      </c>
      <c r="S5" s="321"/>
      <c r="T5" s="322"/>
      <c r="U5" s="320" t="s">
        <v>51</v>
      </c>
      <c r="V5" s="321"/>
      <c r="W5" s="322"/>
      <c r="X5" s="320" t="s">
        <v>52</v>
      </c>
      <c r="Y5" s="321"/>
      <c r="Z5" s="322"/>
      <c r="AA5" s="320" t="s">
        <v>53</v>
      </c>
      <c r="AB5" s="321"/>
      <c r="AC5" s="325"/>
      <c r="AD5" s="311" t="s">
        <v>54</v>
      </c>
      <c r="AE5" s="312"/>
      <c r="AF5" s="313"/>
      <c r="AG5" s="311" t="s">
        <v>55</v>
      </c>
      <c r="AH5" s="312"/>
      <c r="AI5" s="313"/>
      <c r="AJ5" s="320" t="s">
        <v>56</v>
      </c>
      <c r="AK5" s="321"/>
      <c r="AL5" s="322"/>
      <c r="AM5" s="320" t="s">
        <v>57</v>
      </c>
      <c r="AN5" s="321"/>
      <c r="AO5" s="322"/>
      <c r="AP5" s="311" t="s">
        <v>157</v>
      </c>
      <c r="AQ5" s="312"/>
      <c r="AR5" s="313"/>
      <c r="AS5" s="311"/>
      <c r="AT5" s="312"/>
      <c r="AU5" s="313"/>
      <c r="AV5" s="309"/>
      <c r="AW5" s="310"/>
      <c r="AX5" s="297"/>
      <c r="AY5" s="311"/>
      <c r="AZ5" s="312"/>
      <c r="BA5" s="300"/>
      <c r="BB5" s="311"/>
      <c r="BC5" s="312"/>
      <c r="BD5" s="300"/>
      <c r="BE5" s="311"/>
      <c r="BF5" s="312"/>
      <c r="BG5" s="300"/>
      <c r="BH5" s="311"/>
      <c r="BI5" s="312"/>
      <c r="BJ5" s="300"/>
      <c r="BK5" s="311"/>
      <c r="BL5" s="312"/>
      <c r="BM5" s="300"/>
      <c r="BN5" s="311"/>
      <c r="BO5" s="312"/>
      <c r="BP5" s="300"/>
      <c r="BQ5" s="311"/>
      <c r="BR5" s="312"/>
      <c r="BS5" s="300"/>
      <c r="BT5" s="311"/>
      <c r="BU5" s="312"/>
      <c r="BV5" s="300"/>
      <c r="BW5" s="311"/>
      <c r="BX5" s="312"/>
      <c r="BY5" s="300"/>
      <c r="BZ5" s="311"/>
      <c r="CA5" s="312"/>
      <c r="CB5" s="313"/>
      <c r="CC5" s="311"/>
      <c r="CD5" s="312"/>
      <c r="CE5" s="300"/>
      <c r="CF5" s="311"/>
      <c r="CG5" s="312"/>
      <c r="CH5" s="300"/>
      <c r="CI5" s="311"/>
      <c r="CJ5" s="312"/>
      <c r="CK5" s="300"/>
      <c r="CL5" s="311"/>
      <c r="CM5" s="312"/>
      <c r="CN5" s="300"/>
      <c r="CO5" s="311"/>
      <c r="CP5" s="312"/>
      <c r="CQ5" s="300"/>
      <c r="CR5" s="311"/>
      <c r="CS5" s="312"/>
      <c r="CT5" s="300"/>
      <c r="CU5" s="311"/>
      <c r="CV5" s="312"/>
      <c r="CW5" s="313"/>
      <c r="CX5" s="311"/>
      <c r="CY5" s="312"/>
      <c r="CZ5" s="300"/>
      <c r="DA5" s="311"/>
      <c r="DB5" s="312"/>
      <c r="DC5" s="300"/>
      <c r="DD5" s="311"/>
      <c r="DE5" s="312"/>
      <c r="DF5" s="300"/>
      <c r="DG5" s="311"/>
      <c r="DH5" s="312"/>
      <c r="DI5" s="300"/>
      <c r="DJ5" s="311"/>
      <c r="DK5" s="312"/>
      <c r="DL5" s="313"/>
      <c r="DM5" s="311"/>
      <c r="DN5" s="312"/>
      <c r="DO5" s="300"/>
      <c r="DP5" s="311"/>
      <c r="DQ5" s="312"/>
      <c r="DR5" s="300"/>
      <c r="DS5" s="311"/>
      <c r="DT5" s="312"/>
      <c r="DU5" s="300"/>
      <c r="DV5" s="311"/>
      <c r="DW5" s="312"/>
      <c r="DX5" s="300"/>
      <c r="DY5" s="311"/>
      <c r="DZ5" s="312"/>
      <c r="EA5" s="300"/>
    </row>
    <row r="6" spans="1:136" ht="15.75" thickBot="1" x14ac:dyDescent="0.3">
      <c r="A6" s="56"/>
      <c r="B6" s="39" t="s">
        <v>1</v>
      </c>
      <c r="C6" s="298">
        <v>103</v>
      </c>
      <c r="D6" s="299"/>
      <c r="E6" s="300"/>
      <c r="F6" s="323"/>
      <c r="G6" s="324"/>
      <c r="H6" s="325"/>
      <c r="I6" s="323"/>
      <c r="J6" s="324"/>
      <c r="K6" s="334"/>
      <c r="L6" s="323"/>
      <c r="M6" s="324"/>
      <c r="N6" s="334"/>
      <c r="O6" s="323"/>
      <c r="P6" s="324"/>
      <c r="Q6" s="325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298">
        <v>40</v>
      </c>
      <c r="AE6" s="299"/>
      <c r="AF6" s="300"/>
      <c r="AG6" s="298">
        <v>3</v>
      </c>
      <c r="AH6" s="299"/>
      <c r="AI6" s="300"/>
      <c r="AJ6" s="323"/>
      <c r="AK6" s="324"/>
      <c r="AL6" s="325"/>
      <c r="AM6" s="323"/>
      <c r="AN6" s="324"/>
      <c r="AO6" s="325"/>
      <c r="AP6" s="298">
        <v>30</v>
      </c>
      <c r="AQ6" s="299"/>
      <c r="AR6" s="300"/>
      <c r="AS6" s="298"/>
      <c r="AT6" s="299"/>
      <c r="AU6" s="300"/>
      <c r="AV6" s="298"/>
      <c r="AW6" s="299"/>
      <c r="AX6" s="300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0"/>
      <c r="BK6" s="298"/>
      <c r="BL6" s="299"/>
      <c r="BM6" s="300"/>
      <c r="BN6" s="298"/>
      <c r="BO6" s="299"/>
      <c r="BP6" s="300"/>
      <c r="BQ6" s="298"/>
      <c r="BR6" s="299"/>
      <c r="BS6" s="300"/>
      <c r="BT6" s="298"/>
      <c r="BU6" s="299"/>
      <c r="BV6" s="300"/>
      <c r="BW6" s="298"/>
      <c r="BX6" s="299"/>
      <c r="BY6" s="300"/>
      <c r="BZ6" s="298"/>
      <c r="CA6" s="299"/>
      <c r="CB6" s="304"/>
      <c r="CC6" s="298"/>
      <c r="CD6" s="299"/>
      <c r="CE6" s="300"/>
      <c r="CF6" s="298"/>
      <c r="CG6" s="299"/>
      <c r="CH6" s="300"/>
      <c r="CI6" s="298"/>
      <c r="CJ6" s="299"/>
      <c r="CK6" s="300"/>
      <c r="CL6" s="298"/>
      <c r="CM6" s="299"/>
      <c r="CN6" s="300"/>
      <c r="CO6" s="298"/>
      <c r="CP6" s="299"/>
      <c r="CQ6" s="300"/>
      <c r="CR6" s="298"/>
      <c r="CS6" s="299"/>
      <c r="CT6" s="300"/>
      <c r="CU6" s="298"/>
      <c r="CV6" s="299"/>
      <c r="CW6" s="304"/>
      <c r="CX6" s="298"/>
      <c r="CY6" s="299"/>
      <c r="CZ6" s="300"/>
      <c r="DA6" s="298"/>
      <c r="DB6" s="299"/>
      <c r="DC6" s="300"/>
      <c r="DD6" s="298"/>
      <c r="DE6" s="299"/>
      <c r="DF6" s="300"/>
      <c r="DG6" s="298"/>
      <c r="DH6" s="299"/>
      <c r="DI6" s="300"/>
      <c r="DJ6" s="298"/>
      <c r="DK6" s="299"/>
      <c r="DL6" s="300"/>
      <c r="DM6" s="298"/>
      <c r="DN6" s="299"/>
      <c r="DO6" s="300"/>
      <c r="DP6" s="298"/>
      <c r="DQ6" s="299"/>
      <c r="DR6" s="300"/>
      <c r="DS6" s="298"/>
      <c r="DT6" s="299"/>
      <c r="DU6" s="300"/>
      <c r="DV6" s="298"/>
      <c r="DW6" s="299"/>
      <c r="DX6" s="300"/>
      <c r="DY6" s="298"/>
      <c r="DZ6" s="299"/>
      <c r="EA6" s="300"/>
    </row>
    <row r="7" spans="1:136" ht="15.75" thickBot="1" x14ac:dyDescent="0.3">
      <c r="A7" s="56"/>
      <c r="B7" s="39" t="s">
        <v>5</v>
      </c>
      <c r="C7" s="305">
        <v>6</v>
      </c>
      <c r="D7" s="306"/>
      <c r="E7" s="307"/>
      <c r="F7" s="326"/>
      <c r="G7" s="327"/>
      <c r="H7" s="328"/>
      <c r="I7" s="326"/>
      <c r="J7" s="327"/>
      <c r="K7" s="336"/>
      <c r="L7" s="326"/>
      <c r="M7" s="327"/>
      <c r="N7" s="336"/>
      <c r="O7" s="326"/>
      <c r="P7" s="327"/>
      <c r="Q7" s="328"/>
      <c r="R7" s="326"/>
      <c r="S7" s="327"/>
      <c r="T7" s="328"/>
      <c r="U7" s="326"/>
      <c r="V7" s="327"/>
      <c r="W7" s="328"/>
      <c r="X7" s="326"/>
      <c r="Y7" s="327"/>
      <c r="Z7" s="328"/>
      <c r="AA7" s="326"/>
      <c r="AB7" s="327"/>
      <c r="AC7" s="328"/>
      <c r="AD7" s="305">
        <v>4</v>
      </c>
      <c r="AE7" s="306"/>
      <c r="AF7" s="307"/>
      <c r="AG7" s="305">
        <v>1</v>
      </c>
      <c r="AH7" s="306"/>
      <c r="AI7" s="307"/>
      <c r="AJ7" s="326"/>
      <c r="AK7" s="327"/>
      <c r="AL7" s="328"/>
      <c r="AM7" s="326"/>
      <c r="AN7" s="327"/>
      <c r="AO7" s="328"/>
      <c r="AP7" s="305">
        <v>4</v>
      </c>
      <c r="AQ7" s="306"/>
      <c r="AR7" s="307"/>
      <c r="AS7" s="305"/>
      <c r="AT7" s="306"/>
      <c r="AU7" s="307"/>
      <c r="AV7" s="305"/>
      <c r="AW7" s="306"/>
      <c r="AX7" s="307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7"/>
      <c r="BK7" s="305"/>
      <c r="BL7" s="306"/>
      <c r="BM7" s="307"/>
      <c r="BN7" s="305"/>
      <c r="BO7" s="306"/>
      <c r="BP7" s="307"/>
      <c r="BQ7" s="305"/>
      <c r="BR7" s="306"/>
      <c r="BS7" s="307"/>
      <c r="BT7" s="305"/>
      <c r="BU7" s="306"/>
      <c r="BV7" s="307"/>
      <c r="BW7" s="305"/>
      <c r="BX7" s="306"/>
      <c r="BY7" s="307"/>
      <c r="BZ7" s="305"/>
      <c r="CA7" s="306"/>
      <c r="CB7" s="308"/>
      <c r="CC7" s="305"/>
      <c r="CD7" s="306"/>
      <c r="CE7" s="307"/>
      <c r="CF7" s="305"/>
      <c r="CG7" s="306"/>
      <c r="CH7" s="307"/>
      <c r="CI7" s="305"/>
      <c r="CJ7" s="306"/>
      <c r="CK7" s="307"/>
      <c r="CL7" s="305"/>
      <c r="CM7" s="306"/>
      <c r="CN7" s="307"/>
      <c r="CO7" s="305"/>
      <c r="CP7" s="306"/>
      <c r="CQ7" s="307"/>
      <c r="CR7" s="305"/>
      <c r="CS7" s="306"/>
      <c r="CT7" s="307"/>
      <c r="CU7" s="305"/>
      <c r="CV7" s="306"/>
      <c r="CW7" s="308"/>
      <c r="CX7" s="305"/>
      <c r="CY7" s="306"/>
      <c r="CZ7" s="307"/>
      <c r="DA7" s="305"/>
      <c r="DB7" s="306"/>
      <c r="DC7" s="307"/>
      <c r="DD7" s="305"/>
      <c r="DE7" s="306"/>
      <c r="DF7" s="307"/>
      <c r="DG7" s="305"/>
      <c r="DH7" s="306"/>
      <c r="DI7" s="307"/>
      <c r="DJ7" s="305"/>
      <c r="DK7" s="306"/>
      <c r="DL7" s="307"/>
      <c r="DM7" s="305"/>
      <c r="DN7" s="306"/>
      <c r="DO7" s="307"/>
      <c r="DP7" s="305"/>
      <c r="DQ7" s="306"/>
      <c r="DR7" s="307"/>
      <c r="DS7" s="305"/>
      <c r="DT7" s="306"/>
      <c r="DU7" s="307"/>
      <c r="DV7" s="305"/>
      <c r="DW7" s="306"/>
      <c r="DX7" s="307"/>
      <c r="DY7" s="305"/>
      <c r="DZ7" s="306"/>
      <c r="EA7" s="307"/>
    </row>
    <row r="8" spans="1:136" ht="15.75" thickBot="1" x14ac:dyDescent="0.3">
      <c r="A8" s="56"/>
      <c r="B8" s="39" t="s">
        <v>0</v>
      </c>
      <c r="C8" s="298">
        <v>1.8</v>
      </c>
      <c r="D8" s="299"/>
      <c r="E8" s="300"/>
      <c r="F8" s="323">
        <v>1.8</v>
      </c>
      <c r="G8" s="324"/>
      <c r="H8" s="334"/>
      <c r="I8" s="323">
        <v>1.8</v>
      </c>
      <c r="J8" s="324"/>
      <c r="K8" s="334"/>
      <c r="L8" s="323">
        <v>1.8</v>
      </c>
      <c r="M8" s="324"/>
      <c r="N8" s="334"/>
      <c r="O8" s="323">
        <v>1.8</v>
      </c>
      <c r="P8" s="324"/>
      <c r="Q8" s="325"/>
      <c r="R8" s="323">
        <v>1.8</v>
      </c>
      <c r="S8" s="324"/>
      <c r="T8" s="325"/>
      <c r="U8" s="323">
        <v>1.8</v>
      </c>
      <c r="V8" s="324"/>
      <c r="W8" s="325"/>
      <c r="X8" s="323">
        <v>1.8</v>
      </c>
      <c r="Y8" s="324"/>
      <c r="Z8" s="325"/>
      <c r="AA8" s="323">
        <v>1.8</v>
      </c>
      <c r="AB8" s="324"/>
      <c r="AC8" s="325"/>
      <c r="AD8" s="298">
        <v>1.6</v>
      </c>
      <c r="AE8" s="299"/>
      <c r="AF8" s="300"/>
      <c r="AG8" s="295">
        <v>1.4</v>
      </c>
      <c r="AH8" s="296"/>
      <c r="AI8" s="297"/>
      <c r="AJ8" s="323">
        <v>1.4</v>
      </c>
      <c r="AK8" s="324"/>
      <c r="AL8" s="325"/>
      <c r="AM8" s="323">
        <v>1.2</v>
      </c>
      <c r="AN8" s="324"/>
      <c r="AO8" s="325"/>
      <c r="AP8" s="298">
        <v>1</v>
      </c>
      <c r="AQ8" s="299"/>
      <c r="AR8" s="300"/>
      <c r="AS8" s="298"/>
      <c r="AT8" s="299"/>
      <c r="AU8" s="300"/>
      <c r="AV8" s="298"/>
      <c r="AW8" s="299"/>
      <c r="AX8" s="300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0"/>
      <c r="BK8" s="298"/>
      <c r="BL8" s="299"/>
      <c r="BM8" s="300"/>
      <c r="BN8" s="298"/>
      <c r="BO8" s="299"/>
      <c r="BP8" s="300"/>
      <c r="BQ8" s="298"/>
      <c r="BR8" s="299"/>
      <c r="BS8" s="300"/>
      <c r="BT8" s="298"/>
      <c r="BU8" s="299"/>
      <c r="BV8" s="300"/>
      <c r="BW8" s="298"/>
      <c r="BX8" s="299"/>
      <c r="BY8" s="300"/>
      <c r="BZ8" s="298"/>
      <c r="CA8" s="299"/>
      <c r="CB8" s="304"/>
      <c r="CC8" s="298"/>
      <c r="CD8" s="299"/>
      <c r="CE8" s="300"/>
      <c r="CF8" s="298"/>
      <c r="CG8" s="299"/>
      <c r="CH8" s="300"/>
      <c r="CI8" s="298"/>
      <c r="CJ8" s="299"/>
      <c r="CK8" s="300"/>
      <c r="CL8" s="298"/>
      <c r="CM8" s="299"/>
      <c r="CN8" s="300"/>
      <c r="CO8" s="298"/>
      <c r="CP8" s="299"/>
      <c r="CQ8" s="300"/>
      <c r="CR8" s="298"/>
      <c r="CS8" s="299"/>
      <c r="CT8" s="300"/>
      <c r="CU8" s="298"/>
      <c r="CV8" s="299"/>
      <c r="CW8" s="304"/>
      <c r="CX8" s="298"/>
      <c r="CY8" s="299"/>
      <c r="CZ8" s="300"/>
      <c r="DA8" s="298"/>
      <c r="DB8" s="299"/>
      <c r="DC8" s="300"/>
      <c r="DD8" s="298"/>
      <c r="DE8" s="299"/>
      <c r="DF8" s="300"/>
      <c r="DG8" s="298"/>
      <c r="DH8" s="299"/>
      <c r="DI8" s="300"/>
      <c r="DJ8" s="298"/>
      <c r="DK8" s="299"/>
      <c r="DL8" s="300"/>
      <c r="DM8" s="358"/>
      <c r="DN8" s="359"/>
      <c r="DO8" s="360"/>
      <c r="DP8" s="358"/>
      <c r="DQ8" s="359"/>
      <c r="DR8" s="360"/>
      <c r="DS8" s="358"/>
      <c r="DT8" s="359"/>
      <c r="DU8" s="360"/>
      <c r="DV8" s="358"/>
      <c r="DW8" s="359"/>
      <c r="DX8" s="360"/>
      <c r="DY8" s="358"/>
      <c r="DZ8" s="359"/>
      <c r="EA8" s="360"/>
    </row>
    <row r="9" spans="1:136" ht="30.9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43" t="s">
        <v>2</v>
      </c>
      <c r="AQ9" s="191" t="s">
        <v>3</v>
      </c>
      <c r="AR9" s="39" t="s">
        <v>6</v>
      </c>
      <c r="AS9" s="43" t="s">
        <v>2</v>
      </c>
      <c r="AT9" s="191" t="s">
        <v>3</v>
      </c>
      <c r="AU9" s="39" t="s">
        <v>6</v>
      </c>
      <c r="AV9" s="43" t="s">
        <v>2</v>
      </c>
      <c r="AW9" s="191" t="s">
        <v>3</v>
      </c>
      <c r="AX9" s="39" t="s">
        <v>6</v>
      </c>
      <c r="AY9" s="43" t="s">
        <v>2</v>
      </c>
      <c r="AZ9" s="191" t="s">
        <v>3</v>
      </c>
      <c r="BA9" s="39" t="s">
        <v>6</v>
      </c>
      <c r="BB9" s="43" t="s">
        <v>2</v>
      </c>
      <c r="BC9" s="191" t="s">
        <v>3</v>
      </c>
      <c r="BD9" s="39" t="s">
        <v>6</v>
      </c>
      <c r="BE9" s="43" t="s">
        <v>2</v>
      </c>
      <c r="BF9" s="191" t="s">
        <v>3</v>
      </c>
      <c r="BG9" s="39" t="s">
        <v>6</v>
      </c>
      <c r="BH9" s="43" t="s">
        <v>2</v>
      </c>
      <c r="BI9" s="191" t="s">
        <v>3</v>
      </c>
      <c r="BJ9" s="39" t="s">
        <v>6</v>
      </c>
      <c r="BK9" s="43" t="s">
        <v>2</v>
      </c>
      <c r="BL9" s="191" t="s">
        <v>3</v>
      </c>
      <c r="BM9" s="39" t="s">
        <v>6</v>
      </c>
      <c r="BN9" s="43" t="s">
        <v>2</v>
      </c>
      <c r="BO9" s="191" t="s">
        <v>3</v>
      </c>
      <c r="BP9" s="39" t="s">
        <v>6</v>
      </c>
      <c r="BQ9" s="43" t="s">
        <v>2</v>
      </c>
      <c r="BR9" s="191" t="s">
        <v>3</v>
      </c>
      <c r="BS9" s="39" t="s">
        <v>6</v>
      </c>
      <c r="BT9" s="43" t="s">
        <v>2</v>
      </c>
      <c r="BU9" s="191" t="s">
        <v>3</v>
      </c>
      <c r="BV9" s="39" t="s">
        <v>6</v>
      </c>
      <c r="BW9" s="43" t="s">
        <v>2</v>
      </c>
      <c r="BX9" s="191" t="s">
        <v>3</v>
      </c>
      <c r="BY9" s="39" t="s">
        <v>6</v>
      </c>
      <c r="BZ9" s="43" t="s">
        <v>2</v>
      </c>
      <c r="CA9" s="191" t="s">
        <v>3</v>
      </c>
      <c r="CB9" s="39" t="s">
        <v>6</v>
      </c>
      <c r="CC9" s="43" t="s">
        <v>2</v>
      </c>
      <c r="CD9" s="191" t="s">
        <v>3</v>
      </c>
      <c r="CE9" s="39" t="s">
        <v>6</v>
      </c>
      <c r="CF9" s="43" t="s">
        <v>2</v>
      </c>
      <c r="CG9" s="191" t="s">
        <v>3</v>
      </c>
      <c r="CH9" s="39" t="s">
        <v>6</v>
      </c>
      <c r="CI9" s="43" t="s">
        <v>2</v>
      </c>
      <c r="CJ9" s="191" t="s">
        <v>3</v>
      </c>
      <c r="CK9" s="39" t="s">
        <v>6</v>
      </c>
      <c r="CL9" s="43" t="s">
        <v>2</v>
      </c>
      <c r="CM9" s="191" t="s">
        <v>3</v>
      </c>
      <c r="CN9" s="39" t="s">
        <v>6</v>
      </c>
      <c r="CO9" s="43" t="s">
        <v>2</v>
      </c>
      <c r="CP9" s="191" t="s">
        <v>3</v>
      </c>
      <c r="CQ9" s="39" t="s">
        <v>6</v>
      </c>
      <c r="CR9" s="43" t="s">
        <v>2</v>
      </c>
      <c r="CS9" s="191" t="s">
        <v>3</v>
      </c>
      <c r="CT9" s="39" t="s">
        <v>6</v>
      </c>
      <c r="CU9" s="43" t="s">
        <v>2</v>
      </c>
      <c r="CV9" s="191" t="s">
        <v>3</v>
      </c>
      <c r="CW9" s="39" t="s">
        <v>6</v>
      </c>
      <c r="CX9" s="43" t="s">
        <v>2</v>
      </c>
      <c r="CY9" s="191" t="s">
        <v>3</v>
      </c>
      <c r="CZ9" s="39" t="s">
        <v>6</v>
      </c>
      <c r="DA9" s="43" t="s">
        <v>2</v>
      </c>
      <c r="DB9" s="191" t="s">
        <v>3</v>
      </c>
      <c r="DC9" s="39" t="s">
        <v>6</v>
      </c>
      <c r="DD9" s="43" t="s">
        <v>2</v>
      </c>
      <c r="DE9" s="191" t="s">
        <v>3</v>
      </c>
      <c r="DF9" s="39" t="s">
        <v>6</v>
      </c>
      <c r="DG9" s="43" t="s">
        <v>2</v>
      </c>
      <c r="DH9" s="191" t="s">
        <v>3</v>
      </c>
      <c r="DI9" s="39" t="s">
        <v>6</v>
      </c>
      <c r="DJ9" s="43" t="s">
        <v>2</v>
      </c>
      <c r="DK9" s="191" t="s">
        <v>3</v>
      </c>
      <c r="DL9" s="39" t="s">
        <v>6</v>
      </c>
      <c r="DM9" s="43" t="s">
        <v>2</v>
      </c>
      <c r="DN9" s="191" t="s">
        <v>3</v>
      </c>
      <c r="DO9" s="39" t="s">
        <v>6</v>
      </c>
      <c r="DP9" s="43" t="s">
        <v>2</v>
      </c>
      <c r="DQ9" s="191" t="s">
        <v>3</v>
      </c>
      <c r="DR9" s="39" t="s">
        <v>6</v>
      </c>
      <c r="DS9" s="43" t="s">
        <v>2</v>
      </c>
      <c r="DT9" s="191" t="s">
        <v>3</v>
      </c>
      <c r="DU9" s="39" t="s">
        <v>6</v>
      </c>
      <c r="DV9" s="43" t="s">
        <v>2</v>
      </c>
      <c r="DW9" s="191" t="s">
        <v>3</v>
      </c>
      <c r="DX9" s="39" t="s">
        <v>6</v>
      </c>
      <c r="DY9" s="43" t="s">
        <v>2</v>
      </c>
      <c r="DZ9" s="191" t="s">
        <v>3</v>
      </c>
      <c r="EA9" s="39" t="s">
        <v>6</v>
      </c>
      <c r="EB9" s="189" t="s">
        <v>7</v>
      </c>
      <c r="EC9" s="291" t="s">
        <v>8</v>
      </c>
      <c r="ED9" s="291"/>
      <c r="EE9" s="291"/>
      <c r="EF9" s="189" t="s">
        <v>9</v>
      </c>
    </row>
    <row r="10" spans="1:136" s="32" customFormat="1" ht="15.75" thickBot="1" x14ac:dyDescent="0.3">
      <c r="A10" s="5">
        <v>1</v>
      </c>
      <c r="B10" s="193" t="s">
        <v>137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/>
      <c r="M10" s="140">
        <f ca="1">IF(L10&gt;0,(INDIRECT(ADDRESS(L10,$L$7,,,"ТаблицаСоответствия"))+N10)*$L$8,0)</f>
        <v>0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/>
      <c r="AE10" s="140">
        <f ca="1">IF(AD10&gt;0,(INDIRECT(ADDRESS(AD10,$AD$7,,,"ТаблицаСоответствия"))+AF10)*$AD$8,0)</f>
        <v>0</v>
      </c>
      <c r="AF10" s="30"/>
      <c r="AG10" s="12"/>
      <c r="AH10" s="140">
        <f ca="1">IF(AG10&gt;0,(INDIRECT(ADDRESS(AG10,$AG$7,,,"ТаблицаСоответствия"))+AI10)*$AG$8,0)</f>
        <v>0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1">
        <v>14</v>
      </c>
      <c r="AQ10" s="27">
        <f ca="1">IF(AP10&gt;0,ROUND((INDIRECT(ADDRESS(AP10,$AP$7,,,"ТаблицаСоответствия"))+AR10)*$AP$8,0),)</f>
        <v>34</v>
      </c>
      <c r="AR10" s="165"/>
      <c r="AS10" s="11"/>
      <c r="AT10" s="162">
        <f ca="1">IF(AS10&gt;0,(INDIRECT(ADDRESS(AS10,$AS$7,,,"ТаблицаСоответствия"))+AU10)*$AS$8,0)</f>
        <v>0</v>
      </c>
      <c r="AU10" s="165"/>
      <c r="AV10" s="11"/>
      <c r="AW10" s="27">
        <f ca="1">IF(AV10&gt;0,ROUND((INDIRECT(ADDRESS(AV10,$AV$7,,,"ТаблицаСоответствия"))+AX10)*$AV$8,0),)</f>
        <v>0</v>
      </c>
      <c r="AX10" s="165"/>
      <c r="AY10" s="11"/>
      <c r="AZ10" s="27">
        <f ca="1">IF(AY10&gt;0,ROUND((INDIRECT(ADDRESS(AY10,$AY$7,,,"ТаблицаСоответствия"))+BA10)*$AY$8,0),)</f>
        <v>0</v>
      </c>
      <c r="BA10" s="165"/>
      <c r="BB10" s="11"/>
      <c r="BC10" s="27">
        <f ca="1">IF(BB10&gt;0,ROUND((INDIRECT(ADDRESS(BB10,$BB$7,,,"ТаблицаСоответствия"))+BD10)*$BB$8,0),)</f>
        <v>0</v>
      </c>
      <c r="BD10" s="165"/>
      <c r="BE10" s="12"/>
      <c r="BF10" s="27">
        <f ca="1">IF(BE10&gt;0,ROUND((INDIRECT(ADDRESS(BE10,$BE$7,,,"ТаблицаСоответствия"))+BG10)*$BE$8,0),)</f>
        <v>0</v>
      </c>
      <c r="BG10" s="165"/>
      <c r="BH10" s="12"/>
      <c r="BI10" s="27">
        <f ca="1">IF(BH10&gt;0,ROUND((INDIRECT(ADDRESS(BH10,$BH$7,,,"ТаблицаСоответствия"))+BJ10)*$BH$8,0),)</f>
        <v>0</v>
      </c>
      <c r="BJ10" s="165"/>
      <c r="BK10" s="12"/>
      <c r="BL10" s="27">
        <f ca="1">IF(BK10&gt;0,ROUND((INDIRECT(ADDRESS(BK10,$BK$7,,,"ТаблицаСоответствия"))+BM10)*$BK$8,0),)</f>
        <v>0</v>
      </c>
      <c r="BM10" s="165"/>
      <c r="BN10" s="12"/>
      <c r="BO10" s="27">
        <f ca="1">IF(BN10&gt;0,ROUND((INDIRECT(ADDRESS(BN10,$BN$7,,,"ТаблицаСоответствия"))+BP10)*$BN$8,0),)</f>
        <v>0</v>
      </c>
      <c r="BP10" s="165"/>
      <c r="BQ10" s="11"/>
      <c r="BR10" s="27">
        <f ca="1">IF(BQ10&gt;0,ROUND((INDIRECT(ADDRESS(BQ10,$BQ$7,,,"ТаблицаСоответствия"))+BS10)*$BQ$8,0),)</f>
        <v>0</v>
      </c>
      <c r="BS10" s="165"/>
      <c r="BT10" s="11"/>
      <c r="BU10" s="27">
        <f ca="1">IF(BT10&gt;0,ROUND((INDIRECT(ADDRESS(BT10,$BT$7,,,"ТаблицаСоответствия"))+BV10)*$BT$8,0),)</f>
        <v>0</v>
      </c>
      <c r="BV10" s="165"/>
      <c r="BW10" s="11"/>
      <c r="BX10" s="27">
        <f ca="1">IF(BW10&gt;0,ROUND((INDIRECT(ADDRESS(BW10,$BW$7,,,"ТаблицаСоответствия"))+BY10)*$BW$8,0),)</f>
        <v>0</v>
      </c>
      <c r="BY10" s="165"/>
      <c r="BZ10" s="12"/>
      <c r="CA10" s="27">
        <f ca="1">IF(BZ10&gt;0,ROUND((INDIRECT(ADDRESS(BZ10,$BZ$7,,,"ТаблицаСоответствия"))+CB10)*$BZ$8,0),)</f>
        <v>0</v>
      </c>
      <c r="CB10" s="165"/>
      <c r="CC10" s="11"/>
      <c r="CD10" s="27">
        <f ca="1">IF(CC10&gt;0,ROUND((INDIRECT(ADDRESS(CC10,$CC$7,,,"ТаблицаСоответствия"))+CE10)*$CC$8,0),)</f>
        <v>0</v>
      </c>
      <c r="CE10" s="165"/>
      <c r="CF10" s="11"/>
      <c r="CG10" s="27">
        <f ca="1">IF(CF10&gt;0,ROUND((INDIRECT(ADDRESS(CF10,$CF$7,,,"ТаблицаСоответствия"))+CH10)*$CF$8,0),)</f>
        <v>0</v>
      </c>
      <c r="CH10" s="165"/>
      <c r="CI10" s="11"/>
      <c r="CJ10" s="27">
        <f ca="1">IF(CI10&gt;0,ROUND((INDIRECT(ADDRESS(CI10,$CI$7,,,"ТаблицаСоответствия"))+CK10)*$CI$8,0),)</f>
        <v>0</v>
      </c>
      <c r="CK10" s="165"/>
      <c r="CL10" s="11"/>
      <c r="CM10" s="27">
        <f ca="1">IF(CL10&gt;0,ROUND((INDIRECT(ADDRESS(CL10,$CL$7,,,"ТаблицаСоответствия"))+CN10)*$CL$8,0),)</f>
        <v>0</v>
      </c>
      <c r="CN10" s="165"/>
      <c r="CO10" s="12"/>
      <c r="CP10" s="27">
        <f ca="1">IF(CO10&gt;0,ROUND((INDIRECT(ADDRESS(CO10,$CO$7,,,"ТаблицаСоответствия"))+CQ10)*$CO$8,0),)</f>
        <v>0</v>
      </c>
      <c r="CQ10" s="165"/>
      <c r="CR10" s="11"/>
      <c r="CS10" s="27">
        <f ca="1">IF(CR10&gt;0,ROUND((INDIRECT(ADDRESS(CR10,$CR$7,,,"ТаблицаСоответствия"))+CT10)*$CR$8,0),)</f>
        <v>0</v>
      </c>
      <c r="CT10" s="165"/>
      <c r="CU10" s="12"/>
      <c r="CV10" s="27">
        <f ca="1">IF(CU10&gt;0,ROUND((INDIRECT(ADDRESS(CU10,$CU$7,,,"ТаблицаСоответствия"))+CW10)*$CU$8,0),)</f>
        <v>0</v>
      </c>
      <c r="CW10" s="165"/>
      <c r="CX10" s="11"/>
      <c r="CY10" s="27">
        <f ca="1">IF(CX10&gt;0,ROUND((INDIRECT(ADDRESS(CX10,$CX$7,,,"ТаблицаСоответствия"))+CZ10)*$CX$8,0),)</f>
        <v>0</v>
      </c>
      <c r="CZ10" s="165"/>
      <c r="DA10" s="11"/>
      <c r="DB10" s="27">
        <f ca="1">IF(DA10&gt;0,ROUND((INDIRECT(ADDRESS(DA10,$DA$7,,,"ТаблицаСоответствия"))+DC10)*$DA$8,0),)</f>
        <v>0</v>
      </c>
      <c r="DC10" s="165"/>
      <c r="DD10" s="11"/>
      <c r="DE10" s="27">
        <f ca="1">IF(DD10&gt;0,ROUND((INDIRECT(ADDRESS(DD10,$DD$7,,,"ТаблицаСоответствия"))+DF10)*$DD$8,0),)</f>
        <v>0</v>
      </c>
      <c r="DF10" s="165"/>
      <c r="DG10" s="11"/>
      <c r="DH10" s="27">
        <f ca="1">IF(DG10&gt;0,ROUND((INDIRECT(ADDRESS(DG10,$DG$7,,,"ТаблицаСоответствия"))+DI10)*$DG$8,0),)</f>
        <v>0</v>
      </c>
      <c r="DI10" s="165"/>
      <c r="DJ10" s="11"/>
      <c r="DK10" s="27">
        <f ca="1">IF(DJ10&gt;0,ROUND((INDIRECT(ADDRESS(DJ10,$DJ$7,,,"ТаблицаСоответствия"))+DL10)*$DJ$8,0),)</f>
        <v>0</v>
      </c>
      <c r="DL10" s="165"/>
      <c r="DM10" s="11"/>
      <c r="DN10" s="27">
        <f ca="1">IF(DM10&gt;0,ROUND((INDIRECT(ADDRESS(DM10,$DM$7,,,"ТаблицаСоответствия"))+DO10)*$DM$8,0),)</f>
        <v>0</v>
      </c>
      <c r="DO10" s="165"/>
      <c r="DP10" s="11"/>
      <c r="DQ10" s="27">
        <f ca="1">IF(DP10&gt;0,ROUND((INDIRECT(ADDRESS(DP10,$DP$7,,,"ТаблицаСоответствия"))+DR10)*$DP$8,0),)</f>
        <v>0</v>
      </c>
      <c r="DR10" s="165"/>
      <c r="DS10" s="11"/>
      <c r="DT10" s="27">
        <f ca="1">IF(DS10&gt;0,ROUND((INDIRECT(ADDRESS(DS10,$DS$7,,,"ТаблицаСоответствия"))+DU10)*$DS$8,0),)</f>
        <v>0</v>
      </c>
      <c r="DU10" s="165"/>
      <c r="DV10" s="11"/>
      <c r="DW10" s="27">
        <f ca="1">IF(DV10&gt;0,ROUND((INDIRECT(ADDRESS(DV10,$DV$7,,,"ТаблицаСоответствия"))+DX10)*$DV$8,0),)</f>
        <v>0</v>
      </c>
      <c r="DX10" s="165"/>
      <c r="DY10" s="11"/>
      <c r="DZ10" s="27">
        <f ca="1">IF(DY10&gt;0,ROUND((INDIRECT(ADDRESS(DY10,$DY$7,,,"ТаблицаСоответствия"))+EA10)*$DY$8,0),)</f>
        <v>0</v>
      </c>
      <c r="EA10" s="165"/>
      <c r="EB10" s="151">
        <f ca="1">SUM(D10,G10,J10,M10,P10,S10,V10,Y10,AB10,AE10,AH10,AK10,AN10,AQ10,AT10)</f>
        <v>34</v>
      </c>
      <c r="EC10" s="292" t="str">
        <f>B10</f>
        <v>Реут Леонид - Козлова Ульяна</v>
      </c>
      <c r="ED10" s="293"/>
      <c r="EE10" s="294"/>
      <c r="EF10" s="31">
        <f t="shared" ref="EF10:EF12" ca="1" si="0">IF(EB10&gt;0,RANK(EB10,$EB$10:$EB$22),0)</f>
        <v>1</v>
      </c>
    </row>
    <row r="11" spans="1:136" ht="15.75" thickBot="1" x14ac:dyDescent="0.3">
      <c r="A11" s="5">
        <v>2</v>
      </c>
      <c r="B11" s="176" t="s">
        <v>114</v>
      </c>
      <c r="C11" s="12"/>
      <c r="D11" s="140">
        <f ca="1">IF(C11&gt;0,(INDIRECT(ADDRESS(C11,$C$7,,,"ТаблицаСоответствия"))+E11)*$C$8,0)</f>
        <v>0</v>
      </c>
      <c r="E11" s="30"/>
      <c r="F11" s="12"/>
      <c r="G11" s="140">
        <f ca="1">IF(F11&gt;0,(INDIRECT(ADDRESS(F11,$F$7,,,"ТаблицаСоответствия"))+H11)*$F$8,0)</f>
        <v>0</v>
      </c>
      <c r="H11" s="30"/>
      <c r="I11" s="12"/>
      <c r="J11" s="140">
        <f ca="1">IF(I11&gt;0,(INDIRECT(ADDRESS(I11,$I$7,,,"ТаблицаСоответствия"))+K11)*$I$8,0)</f>
        <v>0</v>
      </c>
      <c r="K11" s="30"/>
      <c r="L11" s="12"/>
      <c r="M11" s="140">
        <f ca="1">IF(L11&gt;0,(INDIRECT(ADDRESS(L11,$L$7,,,"ТаблицаСоответствия"))+N11)*$L$8,0)</f>
        <v>0</v>
      </c>
      <c r="N11" s="30"/>
      <c r="O11" s="12"/>
      <c r="P11" s="140">
        <f ca="1">IF(O11&gt;0,(INDIRECT(ADDRESS(O11,$O$7,,,"ТаблицаСоответствия"))+Q11)*$O$8,0)</f>
        <v>0</v>
      </c>
      <c r="Q11" s="30"/>
      <c r="R11" s="12"/>
      <c r="S11" s="140">
        <f ca="1">IF(R11&gt;0,(INDIRECT(ADDRESS(R11,$R$7,,,"ТаблицаСоответствия"))+T11)*$R$8,0)</f>
        <v>0</v>
      </c>
      <c r="T11" s="30"/>
      <c r="U11" s="12"/>
      <c r="V11" s="140">
        <f ca="1">IF(U11&gt;0,(INDIRECT(ADDRESS(U11,$U$7,,,"ТаблицаСоответствия"))+W11)*$U$8,0)</f>
        <v>0</v>
      </c>
      <c r="W11" s="30"/>
      <c r="X11" s="12"/>
      <c r="Y11" s="140">
        <f ca="1">IF(X11&gt;0,(INDIRECT(ADDRESS(X11,$X$7,,,"ТаблицаСоответствия"))+Z11)*$X$8,0)</f>
        <v>0</v>
      </c>
      <c r="Z11" s="30"/>
      <c r="AA11" s="12"/>
      <c r="AB11" s="140">
        <f ca="1">IF(AA11&gt;0,(INDIRECT(ADDRESS(AA11,$AA$7,,,"ТаблицаСоответствия"))+AC11)*$AA$8,0)</f>
        <v>0</v>
      </c>
      <c r="AC11" s="30"/>
      <c r="AD11" s="12">
        <v>39</v>
      </c>
      <c r="AE11" s="140">
        <f ca="1">IF(AD11&gt;0,(INDIRECT(ADDRESS(AD11,$AD$7,,,"ТаблицаСоответствия"))+AF11)*$AD$8,0)</f>
        <v>9.6000000000000014</v>
      </c>
      <c r="AF11" s="30"/>
      <c r="AG11" s="12">
        <v>3</v>
      </c>
      <c r="AH11" s="140">
        <f ca="1">IF(AG11&gt;0,(INDIRECT(ADDRESS(AG11,$AG$7,,,"ТаблицаСоответствия"))+AI11)*$AG$8,0)</f>
        <v>11.2</v>
      </c>
      <c r="AI11" s="30"/>
      <c r="AJ11" s="12"/>
      <c r="AK11" s="140">
        <f ca="1">IF(AJ11&gt;0,(INDIRECT(ADDRESS(AJ11,$AJ$7,,,"ТаблицаСоответствия"))+AL11)*$AJ$8,0)</f>
        <v>0</v>
      </c>
      <c r="AL11" s="30"/>
      <c r="AM11" s="12"/>
      <c r="AN11" s="140">
        <f ca="1">IF(AM11&gt;0,(INDIRECT(ADDRESS(AM11,$AM$7,,,"ТаблицаСоответствия"))+AO11)*$AM$8,0)</f>
        <v>0</v>
      </c>
      <c r="AO11" s="30"/>
      <c r="AP11" s="12"/>
      <c r="AQ11" s="27">
        <f ca="1">IF(AP11&gt;0,ROUND((INDIRECT(ADDRESS(AP11,$AP$7,,,"ТаблицаСоответствия"))+AR11)*$AP$8,0),)</f>
        <v>0</v>
      </c>
      <c r="AR11" s="30"/>
      <c r="AS11" s="12"/>
      <c r="AT11" s="162">
        <f ca="1">IF(AS11&gt;0,(INDIRECT(ADDRESS(AS11,$AS$7,,,"ТаблицаСоответствия"))+AU11)*$AS$8,0)</f>
        <v>0</v>
      </c>
      <c r="AU11" s="30"/>
      <c r="AV11" s="12"/>
      <c r="AW11" s="27">
        <f ca="1">IF(AV11&gt;0,ROUND((INDIRECT(ADDRESS(AV11,$AV$7,,,"ТаблицаСоответствия"))+AX11)*$AV$8,0),)</f>
        <v>0</v>
      </c>
      <c r="AX11" s="30"/>
      <c r="AY11" s="12"/>
      <c r="AZ11" s="27">
        <f ca="1">IF(AY11&gt;0,ROUND((INDIRECT(ADDRESS(AY11,$AY$7,,,"ТаблицаСоответствия"))+BA11)*$AY$8,0),)</f>
        <v>0</v>
      </c>
      <c r="BA11" s="30"/>
      <c r="BB11" s="12"/>
      <c r="BC11" s="27">
        <f ca="1">IF(BB11&gt;0,ROUND((INDIRECT(ADDRESS(BB11,$BB$7,,,"ТаблицаСоответствия"))+BD11)*$BB$8,0),)</f>
        <v>0</v>
      </c>
      <c r="BD11" s="30"/>
      <c r="BE11" s="12"/>
      <c r="BF11" s="27">
        <f ca="1">IF(BE11&gt;0,ROUND((INDIRECT(ADDRESS(BE11,$BE$7,,,"ТаблицаСоответствия"))+BG11)*$BE$8,0),)</f>
        <v>0</v>
      </c>
      <c r="BG11" s="30"/>
      <c r="BH11" s="12"/>
      <c r="BI11" s="27">
        <f ca="1">IF(BH11&gt;0,ROUND((INDIRECT(ADDRESS(BH11,$BH$7,,,"ТаблицаСоответствия"))+BJ11)*$BH$8,0),)</f>
        <v>0</v>
      </c>
      <c r="BJ11" s="30"/>
      <c r="BK11" s="12"/>
      <c r="BL11" s="27">
        <f ca="1">IF(BK11&gt;0,ROUND((INDIRECT(ADDRESS(BK11,$BK$7,,,"ТаблицаСоответствия"))+BM11)*$BK$8,0),)</f>
        <v>0</v>
      </c>
      <c r="BM11" s="30"/>
      <c r="BN11" s="12"/>
      <c r="BO11" s="27">
        <f ca="1">IF(BN11&gt;0,ROUND((INDIRECT(ADDRESS(BN11,$BN$7,,,"ТаблицаСоответствия"))+BP11)*$BN$8,0),)</f>
        <v>0</v>
      </c>
      <c r="BP11" s="30"/>
      <c r="BQ11" s="12"/>
      <c r="BR11" s="27">
        <f ca="1">IF(BQ11&gt;0,ROUND((INDIRECT(ADDRESS(BQ11,$BQ$7,,,"ТаблицаСоответствия"))+BS11)*$BQ$8,0),)</f>
        <v>0</v>
      </c>
      <c r="BS11" s="30"/>
      <c r="BT11" s="12"/>
      <c r="BU11" s="27">
        <f ca="1">IF(BT11&gt;0,ROUND((INDIRECT(ADDRESS(BT11,$BT$7,,,"ТаблицаСоответствия"))+BV11)*$BT$8,0),)</f>
        <v>0</v>
      </c>
      <c r="BV11" s="30"/>
      <c r="BW11" s="12"/>
      <c r="BX11" s="27">
        <f ca="1">IF(BW11&gt;0,ROUND((INDIRECT(ADDRESS(BW11,$BW$7,,,"ТаблицаСоответствия"))+BY11)*$BW$8,0),)</f>
        <v>0</v>
      </c>
      <c r="BY11" s="30"/>
      <c r="BZ11" s="12"/>
      <c r="CA11" s="27">
        <f ca="1">IF(BZ11&gt;0,ROUND((INDIRECT(ADDRESS(BZ11,$BZ$7,,,"ТаблицаСоответствия"))+CB11)*$BZ$8,0),)</f>
        <v>0</v>
      </c>
      <c r="CB11" s="30"/>
      <c r="CC11" s="12"/>
      <c r="CD11" s="27">
        <f ca="1">IF(CC11&gt;0,ROUND((INDIRECT(ADDRESS(CC11,$CC$7,,,"ТаблицаСоответствия"))+CE11)*$CC$8,0),)</f>
        <v>0</v>
      </c>
      <c r="CE11" s="30"/>
      <c r="CF11" s="12"/>
      <c r="CG11" s="27">
        <f ca="1">IF(CF11&gt;0,ROUND((INDIRECT(ADDRESS(CF11,$CF$7,,,"ТаблицаСоответствия"))+CH11)*$CF$8,0),)</f>
        <v>0</v>
      </c>
      <c r="CH11" s="30"/>
      <c r="CI11" s="12"/>
      <c r="CJ11" s="27">
        <f ca="1">IF(CI11&gt;0,ROUND((INDIRECT(ADDRESS(CI11,$CI$7,,,"ТаблицаСоответствия"))+CK11)*$CI$8,0),)</f>
        <v>0</v>
      </c>
      <c r="CK11" s="30"/>
      <c r="CL11" s="12"/>
      <c r="CM11" s="27">
        <f ca="1">IF(CL11&gt;0,ROUND((INDIRECT(ADDRESS(CL11,$CL$7,,,"ТаблицаСоответствия"))+CN11)*$CL$8,0),)</f>
        <v>0</v>
      </c>
      <c r="CN11" s="30"/>
      <c r="CO11" s="12"/>
      <c r="CP11" s="27">
        <f ca="1">IF(CO11&gt;0,ROUND((INDIRECT(ADDRESS(CO11,$CO$7,,,"ТаблицаСоответствия"))+CQ11)*$CO$8,0),)</f>
        <v>0</v>
      </c>
      <c r="CQ11" s="30"/>
      <c r="CR11" s="12"/>
      <c r="CS11" s="27">
        <f ca="1">IF(CR11&gt;0,ROUND((INDIRECT(ADDRESS(CR11,$CR$7,,,"ТаблицаСоответствия"))+CT11)*$CR$8,0),)</f>
        <v>0</v>
      </c>
      <c r="CT11" s="30"/>
      <c r="CU11" s="12"/>
      <c r="CV11" s="27">
        <f ca="1">IF(CU11&gt;0,ROUND((INDIRECT(ADDRESS(CU11,$CU$7,,,"ТаблицаСоответствия"))+CW11)*$CU$8,0),)</f>
        <v>0</v>
      </c>
      <c r="CW11" s="30"/>
      <c r="CX11" s="12"/>
      <c r="CY11" s="27">
        <f ca="1">IF(CX11&gt;0,ROUND((INDIRECT(ADDRESS(CX11,$CX$7,,,"ТаблицаСоответствия"))+CZ11)*$CX$8,0),)</f>
        <v>0</v>
      </c>
      <c r="CZ11" s="30"/>
      <c r="DA11" s="12"/>
      <c r="DB11" s="27">
        <f ca="1">IF(DA11&gt;0,ROUND((INDIRECT(ADDRESS(DA11,$DA$7,,,"ТаблицаСоответствия"))+DC11)*$DA$8,0),)</f>
        <v>0</v>
      </c>
      <c r="DC11" s="30"/>
      <c r="DD11" s="12"/>
      <c r="DE11" s="27">
        <f ca="1">IF(DD11&gt;0,ROUND((INDIRECT(ADDRESS(DD11,$DD$7,,,"ТаблицаСоответствия"))+DF11)*$DD$8,0),)</f>
        <v>0</v>
      </c>
      <c r="DF11" s="30"/>
      <c r="DG11" s="12"/>
      <c r="DH11" s="27">
        <f ca="1">IF(DG11&gt;0,ROUND((INDIRECT(ADDRESS(DG11,$DG$7,,,"ТаблицаСоответствия"))+DI11)*$DG$8,0),)</f>
        <v>0</v>
      </c>
      <c r="DI11" s="30"/>
      <c r="DJ11" s="12"/>
      <c r="DK11" s="27">
        <f ca="1">IF(DJ11&gt;0,ROUND((INDIRECT(ADDRESS(DJ11,$DJ$7,,,"ТаблицаСоответствия"))+DL11)*$DJ$8,0),)</f>
        <v>0</v>
      </c>
      <c r="DL11" s="30"/>
      <c r="DM11" s="12"/>
      <c r="DN11" s="27">
        <f ca="1">IF(DM11&gt;0,ROUND((INDIRECT(ADDRESS(DM11,$DM$7,,,"ТаблицаСоответствия"))+DO11)*$DM$8,0),)</f>
        <v>0</v>
      </c>
      <c r="DO11" s="30"/>
      <c r="DP11" s="12"/>
      <c r="DQ11" s="27">
        <f ca="1">IF(DP11&gt;0,ROUND((INDIRECT(ADDRESS(DP11,$DP$7,,,"ТаблицаСоответствия"))+DR11)*$DP$8,0),)</f>
        <v>0</v>
      </c>
      <c r="DR11" s="30"/>
      <c r="DS11" s="12"/>
      <c r="DT11" s="27">
        <f ca="1">IF(DS11&gt;0,ROUND((INDIRECT(ADDRESS(DS11,$DS$7,,,"ТаблицаСоответствия"))+DU11)*$DS$8,0),)</f>
        <v>0</v>
      </c>
      <c r="DU11" s="30"/>
      <c r="DV11" s="12"/>
      <c r="DW11" s="27">
        <f ca="1">IF(DV11&gt;0,ROUND((INDIRECT(ADDRESS(DV11,$DV$7,,,"ТаблицаСоответствия"))+DX11)*$DV$8,0),)</f>
        <v>0</v>
      </c>
      <c r="DX11" s="30"/>
      <c r="DY11" s="12"/>
      <c r="DZ11" s="27">
        <f ca="1">IF(DY11&gt;0,ROUND((INDIRECT(ADDRESS(DY11,$DY$7,,,"ТаблицаСоответствия"))+EA11)*$DY$8,0),)</f>
        <v>0</v>
      </c>
      <c r="EA11" s="30"/>
      <c r="EB11" s="151">
        <v>0</v>
      </c>
      <c r="EC11" s="287" t="str">
        <f>B11</f>
        <v xml:space="preserve"> Гутман Лев - Требушенко Елизавета (РАСПАЛИСЬ!)</v>
      </c>
      <c r="ED11" s="288"/>
      <c r="EE11" s="289"/>
      <c r="EF11" s="31">
        <f t="shared" si="0"/>
        <v>0</v>
      </c>
    </row>
    <row r="12" spans="1:136" ht="17.25" customHeight="1" thickBot="1" x14ac:dyDescent="0.3">
      <c r="A12" s="77">
        <v>3</v>
      </c>
      <c r="B12" s="197" t="s">
        <v>86</v>
      </c>
      <c r="C12" s="35"/>
      <c r="D12" s="217">
        <f ca="1">IF(C12&gt;0,(INDIRECT(ADDRESS(C12,$C$7,,,"ТаблицаСоответствия"))+E12)*$C$8,0)</f>
        <v>0</v>
      </c>
      <c r="E12" s="61"/>
      <c r="F12" s="35"/>
      <c r="G12" s="217">
        <f ca="1">IF(F12&gt;0,(INDIRECT(ADDRESS(F12,$F$7,,,"ТаблицаСоответствия"))+H12)*$F$8,0)</f>
        <v>0</v>
      </c>
      <c r="H12" s="61"/>
      <c r="I12" s="35"/>
      <c r="J12" s="217">
        <f ca="1">IF(I12&gt;0,(INDIRECT(ADDRESS(I12,$I$7,,,"ТаблицаСоответствия"))+K12)*$I$8,0)</f>
        <v>0</v>
      </c>
      <c r="K12" s="61"/>
      <c r="L12" s="35"/>
      <c r="M12" s="217">
        <f ca="1">IF(L12&gt;0,(INDIRECT(ADDRESS(L12,$L$7,,,"ТаблицаСоответствия"))+N12)*$L$8,0)</f>
        <v>0</v>
      </c>
      <c r="N12" s="61"/>
      <c r="O12" s="35"/>
      <c r="P12" s="217">
        <f ca="1">IF(O12&gt;0,(INDIRECT(ADDRESS(O12,$O$7,,,"ТаблицаСоответствия"))+Q12)*$O$8,0)</f>
        <v>0</v>
      </c>
      <c r="Q12" s="61"/>
      <c r="R12" s="35"/>
      <c r="S12" s="217">
        <f ca="1">IF(R12&gt;0,(INDIRECT(ADDRESS(R12,$R$7,,,"ТаблицаСоответствия"))+T12)*$R$8,0)</f>
        <v>0</v>
      </c>
      <c r="T12" s="61"/>
      <c r="U12" s="35"/>
      <c r="V12" s="217">
        <f ca="1">IF(U12&gt;0,(INDIRECT(ADDRESS(U12,$U$7,,,"ТаблицаСоответствия"))+W12)*$U$8,0)</f>
        <v>0</v>
      </c>
      <c r="W12" s="61"/>
      <c r="X12" s="35"/>
      <c r="Y12" s="217">
        <f ca="1">IF(X12&gt;0,(INDIRECT(ADDRESS(X12,$X$7,,,"ТаблицаСоответствия"))+Z12)*$X$8,0)</f>
        <v>0</v>
      </c>
      <c r="Z12" s="61"/>
      <c r="AA12" s="35"/>
      <c r="AB12" s="217">
        <f ca="1">IF(AA12&gt;0,(INDIRECT(ADDRESS(AA12,$AA$7,,,"ТаблицаСоответствия"))+AC12)*$AA$8,0)</f>
        <v>0</v>
      </c>
      <c r="AC12" s="61"/>
      <c r="AD12" s="35">
        <v>14</v>
      </c>
      <c r="AE12" s="217">
        <f ca="1">IF(AD12&gt;0,(INDIRECT(ADDRESS(AD12,$AD$7,,,"ТаблицаСоответствия"))+AF12)*$AD$8,0)</f>
        <v>54.400000000000006</v>
      </c>
      <c r="AF12" s="61"/>
      <c r="AG12" s="35">
        <v>2</v>
      </c>
      <c r="AH12" s="217">
        <f ca="1">IF(AG12&gt;0,(INDIRECT(ADDRESS(AG12,$AG$7,,,"ТаблицаСоответствия"))+AI12)*$AG$8,0)</f>
        <v>14</v>
      </c>
      <c r="AI12" s="61"/>
      <c r="AJ12" s="35"/>
      <c r="AK12" s="217">
        <f ca="1">IF(AJ12&gt;0,(INDIRECT(ADDRESS(AJ12,$AJ$7,,,"ТаблицаСоответствия"))+AL12)*$AJ$8,0)</f>
        <v>0</v>
      </c>
      <c r="AL12" s="61"/>
      <c r="AM12" s="35"/>
      <c r="AN12" s="217">
        <f ca="1">IF(AM12&gt;0,(INDIRECT(ADDRESS(AM12,$AM$7,,,"ТаблицаСоответствия"))+AO12)*$AM$8,0)</f>
        <v>0</v>
      </c>
      <c r="AO12" s="61"/>
      <c r="AP12" s="35"/>
      <c r="AQ12" s="36">
        <f ca="1">IF(AP12&gt;0,ROUND((INDIRECT(ADDRESS(AP12,$AP$7,,,"ТаблицаСоответствия"))+AR12)*$AP$8,0),)</f>
        <v>0</v>
      </c>
      <c r="AR12" s="230"/>
      <c r="AS12" s="35"/>
      <c r="AT12" s="231">
        <f ca="1">IF(AS12&gt;0,(INDIRECT(ADDRESS(AS12,$AS$7,,,"ТаблицаСоответствия"))+AU12)*$AS$8,0)</f>
        <v>0</v>
      </c>
      <c r="AU12" s="230"/>
      <c r="AV12" s="35"/>
      <c r="AW12" s="36">
        <f ca="1">IF(AV12&gt;0,ROUND((INDIRECT(ADDRESS(AV12,$AV$7,,,"ТаблицаСоответствия"))+AX12)*$AV$8,0),)</f>
        <v>0</v>
      </c>
      <c r="AX12" s="230"/>
      <c r="AY12" s="35"/>
      <c r="AZ12" s="36">
        <f ca="1">IF(AY12&gt;0,ROUND((INDIRECT(ADDRESS(AY12,$AY$7,,,"ТаблицаСоответствия"))+BA12)*$AY$8,0),)</f>
        <v>0</v>
      </c>
      <c r="BA12" s="230"/>
      <c r="BB12" s="35"/>
      <c r="BC12" s="36">
        <f ca="1">IF(BB12&gt;0,ROUND((INDIRECT(ADDRESS(BB12,$BB$7,,,"ТаблицаСоответствия"))+BD12)*$BB$8,0),)</f>
        <v>0</v>
      </c>
      <c r="BD12" s="230"/>
      <c r="BE12" s="35"/>
      <c r="BF12" s="36">
        <f ca="1">IF(BE12&gt;0,ROUND((INDIRECT(ADDRESS(BE12,$BE$7,,,"ТаблицаСоответствия"))+BG12)*$BE$8,0),)</f>
        <v>0</v>
      </c>
      <c r="BG12" s="230"/>
      <c r="BH12" s="35"/>
      <c r="BI12" s="36">
        <f ca="1">IF(BH12&gt;0,ROUND((INDIRECT(ADDRESS(BH12,$BH$7,,,"ТаблицаСоответствия"))+BJ12)*$BH$8,0),)</f>
        <v>0</v>
      </c>
      <c r="BJ12" s="230"/>
      <c r="BK12" s="35"/>
      <c r="BL12" s="36">
        <f ca="1">IF(BK12&gt;0,ROUND((INDIRECT(ADDRESS(BK12,$BK$7,,,"ТаблицаСоответствия"))+BM12)*$BK$8,0),)</f>
        <v>0</v>
      </c>
      <c r="BM12" s="230"/>
      <c r="BN12" s="35"/>
      <c r="BO12" s="36">
        <f ca="1">IF(BN12&gt;0,ROUND((INDIRECT(ADDRESS(BN12,$BN$7,,,"ТаблицаСоответствия"))+BP12)*$BN$8,0),)</f>
        <v>0</v>
      </c>
      <c r="BP12" s="230"/>
      <c r="BQ12" s="35"/>
      <c r="BR12" s="36">
        <f ca="1">IF(BQ12&gt;0,ROUND((INDIRECT(ADDRESS(BQ12,$BQ$7,,,"ТаблицаСоответствия"))+BS12)*$BQ$8,0),)</f>
        <v>0</v>
      </c>
      <c r="BS12" s="230"/>
      <c r="BT12" s="35"/>
      <c r="BU12" s="36">
        <f ca="1">IF(BT12&gt;0,ROUND((INDIRECT(ADDRESS(BT12,$BT$7,,,"ТаблицаСоответствия"))+BV12)*$BT$8,0),)</f>
        <v>0</v>
      </c>
      <c r="BV12" s="230"/>
      <c r="BW12" s="35"/>
      <c r="BX12" s="36">
        <f ca="1">IF(BW12&gt;0,ROUND((INDIRECT(ADDRESS(BW12,$BW$7,,,"ТаблицаСоответствия"))+BY12)*$BW$8,0),)</f>
        <v>0</v>
      </c>
      <c r="BY12" s="230"/>
      <c r="BZ12" s="35"/>
      <c r="CA12" s="36">
        <f ca="1">IF(BZ12&gt;0,ROUND((INDIRECT(ADDRESS(BZ12,$BZ$7,,,"ТаблицаСоответствия"))+CB12)*$BZ$8,0),)</f>
        <v>0</v>
      </c>
      <c r="CB12" s="230"/>
      <c r="CC12" s="35"/>
      <c r="CD12" s="36">
        <f ca="1">IF(CC12&gt;0,ROUND((INDIRECT(ADDRESS(CC12,$CC$7,,,"ТаблицаСоответствия"))+CE12)*$CC$8,0),)</f>
        <v>0</v>
      </c>
      <c r="CE12" s="230"/>
      <c r="CF12" s="35"/>
      <c r="CG12" s="36">
        <f ca="1">IF(CF12&gt;0,ROUND((INDIRECT(ADDRESS(CF12,$CF$7,,,"ТаблицаСоответствия"))+CH12)*$CF$8,0),)</f>
        <v>0</v>
      </c>
      <c r="CH12" s="230"/>
      <c r="CI12" s="35"/>
      <c r="CJ12" s="36">
        <f ca="1">IF(CI12&gt;0,ROUND((INDIRECT(ADDRESS(CI12,$CI$7,,,"ТаблицаСоответствия"))+CK12)*$CI$8,0),)</f>
        <v>0</v>
      </c>
      <c r="CK12" s="230"/>
      <c r="CL12" s="35"/>
      <c r="CM12" s="36">
        <f ca="1">IF(CL12&gt;0,ROUND((INDIRECT(ADDRESS(CL12,$CL$7,,,"ТаблицаСоответствия"))+CN12)*$CL$8,0),)</f>
        <v>0</v>
      </c>
      <c r="CN12" s="230"/>
      <c r="CO12" s="35"/>
      <c r="CP12" s="36">
        <f ca="1">IF(CO12&gt;0,ROUND((INDIRECT(ADDRESS(CO12,$CO$7,,,"ТаблицаСоответствия"))+CQ12)*$CO$8,0),)</f>
        <v>0</v>
      </c>
      <c r="CQ12" s="230"/>
      <c r="CR12" s="35"/>
      <c r="CS12" s="36">
        <f ca="1">IF(CR12&gt;0,ROUND((INDIRECT(ADDRESS(CR12,$CR$7,,,"ТаблицаСоответствия"))+CT12)*$CR$8,0),)</f>
        <v>0</v>
      </c>
      <c r="CT12" s="230"/>
      <c r="CU12" s="35"/>
      <c r="CV12" s="36">
        <f ca="1">IF(CU12&gt;0,ROUND((INDIRECT(ADDRESS(CU12,$CU$7,,,"ТаблицаСоответствия"))+CW12)*$CU$8,0),)</f>
        <v>0</v>
      </c>
      <c r="CW12" s="230"/>
      <c r="CX12" s="35"/>
      <c r="CY12" s="36">
        <f ca="1">IF(CX12&gt;0,ROUND((INDIRECT(ADDRESS(CX12,$CX$7,,,"ТаблицаСоответствия"))+CZ12)*$CX$8,0),)</f>
        <v>0</v>
      </c>
      <c r="CZ12" s="230"/>
      <c r="DA12" s="35"/>
      <c r="DB12" s="36">
        <f ca="1">IF(DA12&gt;0,ROUND((INDIRECT(ADDRESS(DA12,$DA$7,,,"ТаблицаСоответствия"))+DC12)*$DA$8,0),)</f>
        <v>0</v>
      </c>
      <c r="DC12" s="230"/>
      <c r="DD12" s="35"/>
      <c r="DE12" s="36">
        <f ca="1">IF(DD12&gt;0,ROUND((INDIRECT(ADDRESS(DD12,$DD$7,,,"ТаблицаСоответствия"))+DF12)*$DD$8,0),)</f>
        <v>0</v>
      </c>
      <c r="DF12" s="230"/>
      <c r="DG12" s="35"/>
      <c r="DH12" s="36">
        <f ca="1">IF(DG12&gt;0,ROUND((INDIRECT(ADDRESS(DG12,$DG$7,,,"ТаблицаСоответствия"))+DI12)*$DG$8,0),)</f>
        <v>0</v>
      </c>
      <c r="DI12" s="230"/>
      <c r="DJ12" s="35"/>
      <c r="DK12" s="36">
        <f ca="1">IF(DJ12&gt;0,ROUND((INDIRECT(ADDRESS(DJ12,$DJ$7,,,"ТаблицаСоответствия"))+DL12)*$DJ$8,0),)</f>
        <v>0</v>
      </c>
      <c r="DL12" s="230"/>
      <c r="DM12" s="35"/>
      <c r="DN12" s="36">
        <f ca="1">IF(DM12&gt;0,ROUND((INDIRECT(ADDRESS(DM12,$DM$7,,,"ТаблицаСоответствия"))+DO12)*$DM$8,0),)</f>
        <v>0</v>
      </c>
      <c r="DO12" s="230"/>
      <c r="DP12" s="35"/>
      <c r="DQ12" s="36">
        <f ca="1">IF(DP12&gt;0,ROUND((INDIRECT(ADDRESS(DP12,$DP$7,,,"ТаблицаСоответствия"))+DR12)*$DP$8,0),)</f>
        <v>0</v>
      </c>
      <c r="DR12" s="230"/>
      <c r="DS12" s="35"/>
      <c r="DT12" s="36">
        <f ca="1">IF(DS12&gt;0,ROUND((INDIRECT(ADDRESS(DS12,$DS$7,,,"ТаблицаСоответствия"))+DU12)*$DS$8,0),)</f>
        <v>0</v>
      </c>
      <c r="DU12" s="230"/>
      <c r="DV12" s="35"/>
      <c r="DW12" s="36">
        <f ca="1">IF(DV12&gt;0,ROUND((INDIRECT(ADDRESS(DV12,$DV$7,,,"ТаблицаСоответствия"))+DX12)*$DV$8,0),)</f>
        <v>0</v>
      </c>
      <c r="DX12" s="230"/>
      <c r="DY12" s="35"/>
      <c r="DZ12" s="36">
        <f ca="1">IF(DY12&gt;0,ROUND((INDIRECT(ADDRESS(DY12,$DY$7,,,"ТаблицаСоответствия"))+EA12)*$DY$8,0),)</f>
        <v>0</v>
      </c>
      <c r="EA12" s="230"/>
      <c r="EB12" s="233">
        <v>0</v>
      </c>
      <c r="EC12" s="314" t="str">
        <f>B12</f>
        <v>Пашкин Артем - Жорник Полина (РАСПАЛАСЬ!)</v>
      </c>
      <c r="ED12" s="315"/>
      <c r="EE12" s="316"/>
      <c r="EF12" s="228">
        <f t="shared" si="0"/>
        <v>0</v>
      </c>
    </row>
    <row r="13" spans="1:136" ht="17.25" customHeight="1" x14ac:dyDescent="0.25">
      <c r="A13" s="77">
        <v>4</v>
      </c>
      <c r="B13" s="282" t="s">
        <v>89</v>
      </c>
      <c r="C13" s="35"/>
      <c r="D13" s="217">
        <f ca="1">IF(C13&gt;0,(INDIRECT(ADDRESS(C13,$C$7,,,"ТаблицаСоответствия"))+E13)*$C$8,0)</f>
        <v>0</v>
      </c>
      <c r="E13" s="61"/>
      <c r="F13" s="35"/>
      <c r="G13" s="217">
        <f ca="1">IF(F13&gt;0,(INDIRECT(ADDRESS(F13,$F$7,,,"ТаблицаСоответствия"))+H13)*$F$8,0)</f>
        <v>0</v>
      </c>
      <c r="H13" s="61"/>
      <c r="I13" s="35"/>
      <c r="J13" s="217">
        <f ca="1">IF(I13&gt;0,(INDIRECT(ADDRESS(I13,$I$7,,,"ТаблицаСоответствия"))+K13)*$I$8,0)</f>
        <v>0</v>
      </c>
      <c r="K13" s="61"/>
      <c r="L13" s="35"/>
      <c r="M13" s="217">
        <f ca="1">IF(L13&gt;0,(INDIRECT(ADDRESS(L13,$L$7,,,"ТаблицаСоответствия"))+N13)*$L$8,0)</f>
        <v>0</v>
      </c>
      <c r="N13" s="61"/>
      <c r="O13" s="35"/>
      <c r="P13" s="217">
        <f ca="1">IF(O13&gt;0,(INDIRECT(ADDRESS(O13,$O$7,,,"ТаблицаСоответствия"))+Q13)*$O$8,0)</f>
        <v>0</v>
      </c>
      <c r="Q13" s="61"/>
      <c r="R13" s="35"/>
      <c r="S13" s="217">
        <f ca="1">IF(R13&gt;0,(INDIRECT(ADDRESS(R13,$R$7,,,"ТаблицаСоответствия"))+T13)*$R$8,0)</f>
        <v>0</v>
      </c>
      <c r="T13" s="61"/>
      <c r="U13" s="35"/>
      <c r="V13" s="217">
        <f ca="1">IF(U13&gt;0,(INDIRECT(ADDRESS(U13,$U$7,,,"ТаблицаСоответствия"))+W13)*$U$8,0)</f>
        <v>0</v>
      </c>
      <c r="W13" s="61"/>
      <c r="X13" s="35"/>
      <c r="Y13" s="217">
        <f ca="1">IF(X13&gt;0,(INDIRECT(ADDRESS(X13,$X$7,,,"ТаблицаСоответствия"))+Z13)*$X$8,0)</f>
        <v>0</v>
      </c>
      <c r="Z13" s="61"/>
      <c r="AA13" s="35"/>
      <c r="AB13" s="217">
        <f ca="1">IF(AA13&gt;0,(INDIRECT(ADDRESS(AA13,$AA$7,,,"ТаблицаСоответствия"))+AC13)*$AA$8,0)</f>
        <v>0</v>
      </c>
      <c r="AC13" s="61"/>
      <c r="AD13" s="35">
        <v>15</v>
      </c>
      <c r="AE13" s="217">
        <f ca="1">IF(AD13&gt;0,(INDIRECT(ADDRESS(AD13,$AD$7,,,"ТаблицаСоответствия"))+AF13)*$AD$8,0)</f>
        <v>48</v>
      </c>
      <c r="AF13" s="61"/>
      <c r="AG13" s="35">
        <v>1</v>
      </c>
      <c r="AH13" s="217">
        <f ca="1">IF(AG13&gt;0,(INDIRECT(ADDRESS(AG13,$AG$7,,,"ТаблицаСоответствия"))+AI13)*$AG$8,0)</f>
        <v>16.799999999999997</v>
      </c>
      <c r="AI13" s="61"/>
      <c r="AJ13" s="35"/>
      <c r="AK13" s="217">
        <f ca="1">IF(AJ13&gt;0,(INDIRECT(ADDRESS(AJ13,$AJ$7,,,"ТаблицаСоответствия"))+AL13)*$AJ$8,0)</f>
        <v>0</v>
      </c>
      <c r="AL13" s="61"/>
      <c r="AM13" s="35"/>
      <c r="AN13" s="217">
        <f ca="1">IF(AM13&gt;0,(INDIRECT(ADDRESS(AM13,$AM$7,,,"ТаблицаСоответствия"))+AO13)*$AM$8,0)</f>
        <v>0</v>
      </c>
      <c r="AO13" s="61"/>
      <c r="AP13" s="35"/>
      <c r="AQ13" s="36">
        <f ca="1">IF(AP13&gt;0,ROUND((INDIRECT(ADDRESS(AP13,$AP$7,,,"ТаблицаСоответствия"))+AR13)*$AP$8,0),)</f>
        <v>0</v>
      </c>
      <c r="AR13" s="230"/>
      <c r="AS13" s="35"/>
      <c r="AT13" s="231">
        <f ca="1">IF(AS13&gt;0,(INDIRECT(ADDRESS(AS13,$AS$7,,,"ТаблицаСоответствия"))+AU13)*$AS$8,0)</f>
        <v>0</v>
      </c>
      <c r="AU13" s="230"/>
      <c r="AV13" s="35"/>
      <c r="AW13" s="36">
        <f ca="1">IF(AV13&gt;0,ROUND((INDIRECT(ADDRESS(AV13,$AV$7,,,"ТаблицаСоответствия"))+AX13)*$AV$8,0),)</f>
        <v>0</v>
      </c>
      <c r="AX13" s="230"/>
      <c r="AY13" s="35"/>
      <c r="AZ13" s="36">
        <f ca="1">IF(AY13&gt;0,ROUND((INDIRECT(ADDRESS(AY13,$AY$7,,,"ТаблицаСоответствия"))+BA13)*$AY$8,0),)</f>
        <v>0</v>
      </c>
      <c r="BA13" s="230"/>
      <c r="BB13" s="35"/>
      <c r="BC13" s="36">
        <f ca="1">IF(BB13&gt;0,ROUND((INDIRECT(ADDRESS(BB13,$BB$7,,,"ТаблицаСоответствия"))+BD13)*$BB$8,0),)</f>
        <v>0</v>
      </c>
      <c r="BD13" s="230"/>
      <c r="BE13" s="35"/>
      <c r="BF13" s="36">
        <f ca="1">IF(BE13&gt;0,ROUND((INDIRECT(ADDRESS(BE13,$BE$7,,,"ТаблицаСоответствия"))+BG13)*$BE$8,0),)</f>
        <v>0</v>
      </c>
      <c r="BG13" s="230"/>
      <c r="BH13" s="35"/>
      <c r="BI13" s="36">
        <f ca="1">IF(BH13&gt;0,ROUND((INDIRECT(ADDRESS(BH13,$BH$7,,,"ТаблицаСоответствия"))+BJ13)*$BH$8,0),)</f>
        <v>0</v>
      </c>
      <c r="BJ13" s="230"/>
      <c r="BK13" s="35"/>
      <c r="BL13" s="36">
        <f ca="1">IF(BK13&gt;0,ROUND((INDIRECT(ADDRESS(BK13,$BK$7,,,"ТаблицаСоответствия"))+BM13)*$BK$8,0),)</f>
        <v>0</v>
      </c>
      <c r="BM13" s="230"/>
      <c r="BN13" s="35"/>
      <c r="BO13" s="36">
        <f ca="1">IF(BN13&gt;0,ROUND((INDIRECT(ADDRESS(BN13,$BN$7,,,"ТаблицаСоответствия"))+BP13)*$BN$8,0),)</f>
        <v>0</v>
      </c>
      <c r="BP13" s="230"/>
      <c r="BQ13" s="35"/>
      <c r="BR13" s="36">
        <f ca="1">IF(BQ13&gt;0,ROUND((INDIRECT(ADDRESS(BQ13,$BQ$7,,,"ТаблицаСоответствия"))+BS13)*$BQ$8,0),)</f>
        <v>0</v>
      </c>
      <c r="BS13" s="230"/>
      <c r="BT13" s="35"/>
      <c r="BU13" s="36">
        <f ca="1">IF(BT13&gt;0,ROUND((INDIRECT(ADDRESS(BT13,$BT$7,,,"ТаблицаСоответствия"))+BV13)*$BT$8,0),)</f>
        <v>0</v>
      </c>
      <c r="BV13" s="230"/>
      <c r="BW13" s="35"/>
      <c r="BX13" s="36">
        <f ca="1">IF(BW13&gt;0,ROUND((INDIRECT(ADDRESS(BW13,$BW$7,,,"ТаблицаСоответствия"))+BY13)*$BW$8,0),)</f>
        <v>0</v>
      </c>
      <c r="BY13" s="230"/>
      <c r="BZ13" s="35"/>
      <c r="CA13" s="36">
        <f ca="1">IF(BZ13&gt;0,ROUND((INDIRECT(ADDRESS(BZ13,$BZ$7,,,"ТаблицаСоответствия"))+CB13)*$BZ$8,0),)</f>
        <v>0</v>
      </c>
      <c r="CB13" s="230"/>
      <c r="CC13" s="35"/>
      <c r="CD13" s="36">
        <f ca="1">IF(CC13&gt;0,ROUND((INDIRECT(ADDRESS(CC13,$CC$7,,,"ТаблицаСоответствия"))+CE13)*$CC$8,0),)</f>
        <v>0</v>
      </c>
      <c r="CE13" s="230"/>
      <c r="CF13" s="35"/>
      <c r="CG13" s="36">
        <f ca="1">IF(CF13&gt;0,ROUND((INDIRECT(ADDRESS(CF13,$CF$7,,,"ТаблицаСоответствия"))+CH13)*$CF$8,0),)</f>
        <v>0</v>
      </c>
      <c r="CH13" s="230"/>
      <c r="CI13" s="35"/>
      <c r="CJ13" s="36">
        <f ca="1">IF(CI13&gt;0,ROUND((INDIRECT(ADDRESS(CI13,$CI$7,,,"ТаблицаСоответствия"))+CK13)*$CI$8,0),)</f>
        <v>0</v>
      </c>
      <c r="CK13" s="230"/>
      <c r="CL13" s="35"/>
      <c r="CM13" s="36">
        <f ca="1">IF(CL13&gt;0,ROUND((INDIRECT(ADDRESS(CL13,$CL$7,,,"ТаблицаСоответствия"))+CN13)*$CL$8,0),)</f>
        <v>0</v>
      </c>
      <c r="CN13" s="230"/>
      <c r="CO13" s="35"/>
      <c r="CP13" s="36">
        <f ca="1">IF(CO13&gt;0,ROUND((INDIRECT(ADDRESS(CO13,$CO$7,,,"ТаблицаСоответствия"))+CQ13)*$CO$8,0),)</f>
        <v>0</v>
      </c>
      <c r="CQ13" s="230"/>
      <c r="CR13" s="35"/>
      <c r="CS13" s="36">
        <f ca="1">IF(CR13&gt;0,ROUND((INDIRECT(ADDRESS(CR13,$CR$7,,,"ТаблицаСоответствия"))+CT13)*$CR$8,0),)</f>
        <v>0</v>
      </c>
      <c r="CT13" s="230"/>
      <c r="CU13" s="35"/>
      <c r="CV13" s="36">
        <f ca="1">IF(CU13&gt;0,ROUND((INDIRECT(ADDRESS(CU13,$CU$7,,,"ТаблицаСоответствия"))+CW13)*$CU$8,0),)</f>
        <v>0</v>
      </c>
      <c r="CW13" s="230"/>
      <c r="CX13" s="35"/>
      <c r="CY13" s="36">
        <f ca="1">IF(CX13&gt;0,ROUND((INDIRECT(ADDRESS(CX13,$CX$7,,,"ТаблицаСоответствия"))+CZ13)*$CX$8,0),)</f>
        <v>0</v>
      </c>
      <c r="CZ13" s="230"/>
      <c r="DA13" s="35"/>
      <c r="DB13" s="36">
        <f ca="1">IF(DA13&gt;0,ROUND((INDIRECT(ADDRESS(DA13,$DA$7,,,"ТаблицаСоответствия"))+DC13)*$DA$8,0),)</f>
        <v>0</v>
      </c>
      <c r="DC13" s="230"/>
      <c r="DD13" s="35"/>
      <c r="DE13" s="36">
        <f ca="1">IF(DD13&gt;0,ROUND((INDIRECT(ADDRESS(DD13,$DD$7,,,"ТаблицаСоответствия"))+DF13)*$DD$8,0),)</f>
        <v>0</v>
      </c>
      <c r="DF13" s="230"/>
      <c r="DG13" s="35"/>
      <c r="DH13" s="36">
        <f ca="1">IF(DG13&gt;0,ROUND((INDIRECT(ADDRESS(DG13,$DG$7,,,"ТаблицаСоответствия"))+DI13)*$DG$8,0),)</f>
        <v>0</v>
      </c>
      <c r="DI13" s="230"/>
      <c r="DJ13" s="35"/>
      <c r="DK13" s="36">
        <f ca="1">IF(DJ13&gt;0,ROUND((INDIRECT(ADDRESS(DJ13,$DJ$7,,,"ТаблицаСоответствия"))+DL13)*$DJ$8,0),)</f>
        <v>0</v>
      </c>
      <c r="DL13" s="230"/>
      <c r="DM13" s="35"/>
      <c r="DN13" s="36">
        <f ca="1">IF(DM13&gt;0,ROUND((INDIRECT(ADDRESS(DM13,$DM$7,,,"ТаблицаСоответствия"))+DO13)*$DM$8,0),)</f>
        <v>0</v>
      </c>
      <c r="DO13" s="230"/>
      <c r="DP13" s="35"/>
      <c r="DQ13" s="36">
        <f ca="1">IF(DP13&gt;0,ROUND((INDIRECT(ADDRESS(DP13,$DP$7,,,"ТаблицаСоответствия"))+DR13)*$DP$8,0),)</f>
        <v>0</v>
      </c>
      <c r="DR13" s="230"/>
      <c r="DS13" s="35"/>
      <c r="DT13" s="36">
        <f ca="1">IF(DS13&gt;0,ROUND((INDIRECT(ADDRESS(DS13,$DS$7,,,"ТаблицаСоответствия"))+DU13)*$DS$8,0),)</f>
        <v>0</v>
      </c>
      <c r="DU13" s="230"/>
      <c r="DV13" s="35"/>
      <c r="DW13" s="36">
        <f ca="1">IF(DV13&gt;0,ROUND((INDIRECT(ADDRESS(DV13,$DV$7,,,"ТаблицаСоответствия"))+DX13)*$DV$8,0),)</f>
        <v>0</v>
      </c>
      <c r="DX13" s="230"/>
      <c r="DY13" s="35"/>
      <c r="DZ13" s="36">
        <f ca="1">IF(DY13&gt;0,ROUND((INDIRECT(ADDRESS(DY13,$DY$7,,,"ТаблицаСоответствия"))+EA13)*$DY$8,0),)</f>
        <v>0</v>
      </c>
      <c r="EA13" s="230"/>
      <c r="EB13" s="233">
        <v>0</v>
      </c>
      <c r="EC13" s="314" t="str">
        <f>B13</f>
        <v>Рудевский Степан - Пискарёва Мария (РАСПАЛАСЬ!)</v>
      </c>
      <c r="ED13" s="315"/>
      <c r="EE13" s="316"/>
      <c r="EF13" s="228">
        <f t="shared" ref="EF13" si="1">IF(EB13&gt;0,RANK(EB13,$EB$10:$EB$22),0)</f>
        <v>0</v>
      </c>
    </row>
    <row r="14" spans="1:136" s="89" customFormat="1" x14ac:dyDescent="0.25">
      <c r="A14" s="86"/>
      <c r="D14" s="219"/>
      <c r="E14" s="88"/>
      <c r="G14" s="219"/>
      <c r="H14" s="88"/>
      <c r="J14" s="219"/>
      <c r="K14" s="88"/>
      <c r="M14" s="219"/>
      <c r="N14" s="88"/>
      <c r="P14" s="219"/>
      <c r="Q14" s="88"/>
      <c r="S14" s="219"/>
      <c r="T14" s="88"/>
      <c r="V14" s="219"/>
      <c r="W14" s="88"/>
      <c r="Y14" s="219"/>
      <c r="Z14" s="88"/>
      <c r="AB14" s="219"/>
      <c r="AC14" s="88"/>
      <c r="AE14" s="219"/>
      <c r="AF14" s="88"/>
      <c r="AH14" s="219"/>
      <c r="AI14" s="88"/>
      <c r="AK14" s="219"/>
      <c r="AL14" s="88"/>
      <c r="AN14" s="219"/>
      <c r="AO14" s="88"/>
      <c r="AQ14" s="88"/>
      <c r="AR14" s="88"/>
      <c r="AT14" s="219"/>
      <c r="AU14" s="88"/>
      <c r="AW14" s="88"/>
      <c r="AX14" s="88"/>
      <c r="AZ14" s="88"/>
      <c r="BA14" s="88"/>
      <c r="BC14" s="88"/>
      <c r="BD14" s="88"/>
      <c r="BF14" s="88"/>
      <c r="BG14" s="88"/>
      <c r="BI14" s="88"/>
      <c r="BJ14" s="88"/>
      <c r="BL14" s="88"/>
      <c r="BM14" s="88"/>
      <c r="BO14" s="88"/>
      <c r="BP14" s="88"/>
      <c r="BR14" s="88"/>
      <c r="BS14" s="88"/>
      <c r="BU14" s="88"/>
      <c r="BV14" s="88"/>
      <c r="BX14" s="88"/>
      <c r="BY14" s="88"/>
      <c r="CA14" s="88"/>
      <c r="CB14" s="88"/>
      <c r="CD14" s="88"/>
      <c r="CE14" s="88"/>
      <c r="CG14" s="88"/>
      <c r="CH14" s="88"/>
      <c r="CJ14" s="88"/>
      <c r="CK14" s="88"/>
      <c r="CM14" s="88"/>
      <c r="CN14" s="88"/>
      <c r="CP14" s="88"/>
      <c r="CQ14" s="88"/>
      <c r="CS14" s="88"/>
      <c r="CT14" s="88"/>
      <c r="CV14" s="88"/>
      <c r="CW14" s="88"/>
      <c r="CY14" s="88"/>
      <c r="CZ14" s="88"/>
      <c r="DB14" s="88"/>
      <c r="DC14" s="88"/>
      <c r="DE14" s="88"/>
      <c r="DF14" s="88"/>
      <c r="DH14" s="88"/>
      <c r="DI14" s="88"/>
      <c r="DK14" s="88"/>
      <c r="DL14" s="88"/>
      <c r="DN14" s="88"/>
      <c r="DO14" s="88"/>
      <c r="DQ14" s="88"/>
      <c r="DR14" s="88"/>
      <c r="DT14" s="88"/>
      <c r="DU14" s="88"/>
      <c r="DW14" s="88"/>
      <c r="DX14" s="88"/>
      <c r="DZ14" s="88"/>
      <c r="EA14" s="88"/>
      <c r="EB14" s="225"/>
      <c r="EC14" s="286"/>
      <c r="ED14" s="286"/>
      <c r="EE14" s="286"/>
      <c r="EF14" s="86"/>
    </row>
    <row r="15" spans="1:136" s="89" customFormat="1" x14ac:dyDescent="0.25">
      <c r="A15" s="86"/>
      <c r="D15" s="219"/>
      <c r="E15" s="88"/>
      <c r="G15" s="219"/>
      <c r="H15" s="88"/>
      <c r="J15" s="219"/>
      <c r="K15" s="88"/>
      <c r="M15" s="219"/>
      <c r="N15" s="88"/>
      <c r="P15" s="219"/>
      <c r="Q15" s="88"/>
      <c r="S15" s="219"/>
      <c r="T15" s="88"/>
      <c r="V15" s="219"/>
      <c r="W15" s="88"/>
      <c r="Y15" s="219"/>
      <c r="Z15" s="88"/>
      <c r="AB15" s="219"/>
      <c r="AC15" s="88"/>
      <c r="AE15" s="219"/>
      <c r="AF15" s="88"/>
      <c r="AH15" s="219"/>
      <c r="AI15" s="88"/>
      <c r="AK15" s="219"/>
      <c r="AL15" s="88"/>
      <c r="AN15" s="219"/>
      <c r="AO15" s="88"/>
      <c r="AQ15" s="88"/>
      <c r="AR15" s="88"/>
      <c r="AT15" s="219"/>
      <c r="AU15" s="88"/>
      <c r="AW15" s="88"/>
      <c r="AX15" s="88"/>
      <c r="AZ15" s="88"/>
      <c r="BA15" s="88"/>
      <c r="BC15" s="88"/>
      <c r="BD15" s="88"/>
      <c r="BF15" s="88"/>
      <c r="BG15" s="88"/>
      <c r="BI15" s="88"/>
      <c r="BJ15" s="88"/>
      <c r="BL15" s="88"/>
      <c r="BM15" s="88"/>
      <c r="BO15" s="88"/>
      <c r="BP15" s="88"/>
      <c r="BR15" s="88"/>
      <c r="BS15" s="88"/>
      <c r="BU15" s="88"/>
      <c r="BV15" s="88"/>
      <c r="BX15" s="88"/>
      <c r="BY15" s="88"/>
      <c r="CA15" s="88"/>
      <c r="CB15" s="88"/>
      <c r="CD15" s="88"/>
      <c r="CE15" s="88"/>
      <c r="CG15" s="88"/>
      <c r="CH15" s="88"/>
      <c r="CJ15" s="88"/>
      <c r="CK15" s="88"/>
      <c r="CM15" s="88"/>
      <c r="CN15" s="88"/>
      <c r="CP15" s="88"/>
      <c r="CQ15" s="88"/>
      <c r="CS15" s="88"/>
      <c r="CT15" s="88"/>
      <c r="CV15" s="88"/>
      <c r="CW15" s="88"/>
      <c r="CY15" s="88"/>
      <c r="CZ15" s="88"/>
      <c r="DB15" s="88"/>
      <c r="DC15" s="88"/>
      <c r="DE15" s="88"/>
      <c r="DF15" s="88"/>
      <c r="DH15" s="88"/>
      <c r="DI15" s="88"/>
      <c r="DK15" s="88"/>
      <c r="DL15" s="88"/>
      <c r="DN15" s="88"/>
      <c r="DO15" s="88"/>
      <c r="DQ15" s="88"/>
      <c r="DR15" s="88"/>
      <c r="DT15" s="88"/>
      <c r="DU15" s="88"/>
      <c r="DW15" s="88"/>
      <c r="DX15" s="88"/>
      <c r="DZ15" s="88"/>
      <c r="EA15" s="88"/>
      <c r="EB15" s="225"/>
      <c r="EC15" s="286"/>
      <c r="ED15" s="286"/>
      <c r="EE15" s="286"/>
      <c r="EF15" s="86"/>
    </row>
    <row r="16" spans="1:136" s="89" customFormat="1" x14ac:dyDescent="0.25">
      <c r="A16" s="86"/>
      <c r="D16" s="219"/>
      <c r="E16" s="88"/>
      <c r="G16" s="219"/>
      <c r="H16" s="88"/>
      <c r="J16" s="219"/>
      <c r="K16" s="88"/>
      <c r="M16" s="219"/>
      <c r="N16" s="88"/>
      <c r="P16" s="219"/>
      <c r="Q16" s="88"/>
      <c r="S16" s="219"/>
      <c r="T16" s="88"/>
      <c r="V16" s="219"/>
      <c r="W16" s="88"/>
      <c r="Y16" s="219"/>
      <c r="Z16" s="88"/>
      <c r="AB16" s="219"/>
      <c r="AC16" s="88"/>
      <c r="AE16" s="219"/>
      <c r="AF16" s="88"/>
      <c r="AH16" s="219"/>
      <c r="AI16" s="88"/>
      <c r="AK16" s="219"/>
      <c r="AL16" s="88"/>
      <c r="AN16" s="219"/>
      <c r="AO16" s="88"/>
      <c r="AQ16" s="88"/>
      <c r="AT16" s="219"/>
      <c r="AW16" s="88"/>
      <c r="AZ16" s="88"/>
      <c r="BC16" s="88"/>
      <c r="BF16" s="88"/>
      <c r="BI16" s="88"/>
      <c r="BL16" s="88"/>
      <c r="BO16" s="88"/>
      <c r="BR16" s="88"/>
      <c r="BU16" s="88"/>
      <c r="BX16" s="88"/>
      <c r="CA16" s="88"/>
      <c r="CD16" s="88"/>
      <c r="CG16" s="88"/>
      <c r="CJ16" s="88"/>
      <c r="CM16" s="88"/>
      <c r="CP16" s="88"/>
      <c r="CS16" s="88"/>
      <c r="CV16" s="88"/>
      <c r="CY16" s="88"/>
      <c r="DB16" s="88"/>
      <c r="DE16" s="88"/>
      <c r="DH16" s="88"/>
      <c r="DK16" s="88"/>
      <c r="DN16" s="88"/>
      <c r="DQ16" s="88"/>
      <c r="DT16" s="88"/>
      <c r="DW16" s="88"/>
      <c r="DZ16" s="88"/>
      <c r="EB16" s="225"/>
      <c r="EC16" s="286"/>
      <c r="ED16" s="286"/>
      <c r="EE16" s="286"/>
      <c r="EF16" s="86"/>
    </row>
    <row r="17" spans="1:136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88"/>
      <c r="AR17" s="88"/>
      <c r="AT17" s="219"/>
      <c r="AU17" s="88"/>
      <c r="AW17" s="88"/>
      <c r="AX17" s="88"/>
      <c r="AZ17" s="88"/>
      <c r="BA17" s="88"/>
      <c r="BC17" s="88"/>
      <c r="BD17" s="88"/>
      <c r="BF17" s="88"/>
      <c r="BG17" s="88"/>
      <c r="BI17" s="88"/>
      <c r="BJ17" s="88"/>
      <c r="BL17" s="88"/>
      <c r="BM17" s="88"/>
      <c r="BO17" s="88"/>
      <c r="BP17" s="88"/>
      <c r="BR17" s="88"/>
      <c r="BS17" s="88"/>
      <c r="BU17" s="88"/>
      <c r="BV17" s="88"/>
      <c r="BX17" s="88"/>
      <c r="BY17" s="88"/>
      <c r="CA17" s="88"/>
      <c r="CB17" s="88"/>
      <c r="CD17" s="88"/>
      <c r="CE17" s="88"/>
      <c r="CG17" s="88"/>
      <c r="CH17" s="88"/>
      <c r="CJ17" s="88"/>
      <c r="CK17" s="88"/>
      <c r="CM17" s="88"/>
      <c r="CN17" s="88"/>
      <c r="CP17" s="88"/>
      <c r="CQ17" s="88"/>
      <c r="CS17" s="88"/>
      <c r="CT17" s="88"/>
      <c r="CV17" s="88"/>
      <c r="CW17" s="88"/>
      <c r="CY17" s="88"/>
      <c r="CZ17" s="88"/>
      <c r="DB17" s="88"/>
      <c r="DC17" s="88"/>
      <c r="DE17" s="88"/>
      <c r="DF17" s="88"/>
      <c r="DH17" s="88"/>
      <c r="DI17" s="88"/>
      <c r="DK17" s="88"/>
      <c r="DL17" s="88"/>
      <c r="DN17" s="88"/>
      <c r="DO17" s="88"/>
      <c r="DQ17" s="88"/>
      <c r="DR17" s="88"/>
      <c r="DT17" s="88"/>
      <c r="DU17" s="88"/>
      <c r="DW17" s="88"/>
      <c r="DX17" s="88"/>
      <c r="DZ17" s="88"/>
      <c r="EA17" s="88"/>
      <c r="EB17" s="225"/>
      <c r="EC17" s="286"/>
      <c r="ED17" s="286"/>
      <c r="EE17" s="286"/>
      <c r="EF17" s="86"/>
    </row>
    <row r="18" spans="1:136" s="89" customFormat="1" x14ac:dyDescent="0.25">
      <c r="A18" s="86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88"/>
      <c r="AR18" s="88"/>
      <c r="AT18" s="219"/>
      <c r="AU18" s="88"/>
      <c r="AW18" s="88"/>
      <c r="AX18" s="88"/>
      <c r="AZ18" s="88"/>
      <c r="BA18" s="88"/>
      <c r="BC18" s="88"/>
      <c r="BD18" s="88"/>
      <c r="BF18" s="88"/>
      <c r="BG18" s="88"/>
      <c r="BI18" s="88"/>
      <c r="BJ18" s="88"/>
      <c r="BL18" s="88"/>
      <c r="BM18" s="88"/>
      <c r="BO18" s="8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N18" s="88"/>
      <c r="DO18" s="88"/>
      <c r="DQ18" s="88"/>
      <c r="DR18" s="88"/>
      <c r="DT18" s="88"/>
      <c r="DU18" s="88"/>
      <c r="DW18" s="88"/>
      <c r="DX18" s="88"/>
      <c r="DZ18" s="88"/>
      <c r="EA18" s="88"/>
      <c r="EB18" s="225"/>
      <c r="EC18" s="286"/>
      <c r="ED18" s="286"/>
      <c r="EE18" s="286"/>
      <c r="EF18" s="86"/>
    </row>
    <row r="19" spans="1:136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88"/>
      <c r="AR19" s="88"/>
      <c r="AT19" s="219"/>
      <c r="AU19" s="88"/>
      <c r="AW19" s="88"/>
      <c r="AX19" s="88"/>
      <c r="AZ19" s="88"/>
      <c r="BA19" s="88"/>
      <c r="BC19" s="88"/>
      <c r="BD19" s="88"/>
      <c r="BF19" s="88"/>
      <c r="BG19" s="88"/>
      <c r="BI19" s="88"/>
      <c r="BJ19" s="88"/>
      <c r="BL19" s="88"/>
      <c r="BM19" s="88"/>
      <c r="BO19" s="8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B19" s="225"/>
      <c r="EC19" s="286"/>
      <c r="ED19" s="286"/>
      <c r="EE19" s="286"/>
      <c r="EF19" s="86"/>
    </row>
    <row r="20" spans="1:136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88"/>
      <c r="AT20" s="219"/>
      <c r="AW20" s="88"/>
      <c r="AZ20" s="88"/>
      <c r="BC20" s="88"/>
      <c r="BF20" s="88"/>
      <c r="BI20" s="88"/>
      <c r="BL20" s="88"/>
      <c r="BO20" s="88"/>
      <c r="BR20" s="88"/>
      <c r="BU20" s="88"/>
      <c r="BX20" s="88"/>
      <c r="CA20" s="88"/>
      <c r="CD20" s="88"/>
      <c r="CG20" s="88"/>
      <c r="CJ20" s="88"/>
      <c r="CM20" s="88"/>
      <c r="CP20" s="88"/>
      <c r="CS20" s="88"/>
      <c r="CV20" s="88"/>
      <c r="CY20" s="88"/>
      <c r="DB20" s="88"/>
      <c r="DE20" s="88"/>
      <c r="DH20" s="88"/>
      <c r="DK20" s="88"/>
      <c r="DN20" s="88"/>
      <c r="DQ20" s="88"/>
      <c r="DT20" s="88"/>
      <c r="DW20" s="88"/>
      <c r="DZ20" s="88"/>
      <c r="EB20" s="225"/>
      <c r="EC20" s="286"/>
      <c r="ED20" s="286"/>
      <c r="EE20" s="286"/>
      <c r="EF20" s="86"/>
    </row>
    <row r="21" spans="1:136" s="89" customFormat="1" x14ac:dyDescent="0.25">
      <c r="A21" s="86"/>
      <c r="B21" s="224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88"/>
      <c r="AR21" s="88"/>
      <c r="AT21" s="219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B21" s="225"/>
      <c r="EC21" s="286"/>
      <c r="ED21" s="286"/>
      <c r="EE21" s="286"/>
      <c r="EF21" s="86"/>
    </row>
    <row r="22" spans="1:136" s="89" customFormat="1" x14ac:dyDescent="0.25">
      <c r="A22" s="86"/>
      <c r="B22" s="224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88"/>
      <c r="AR22" s="88"/>
      <c r="AT22" s="219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B22" s="225"/>
      <c r="EC22" s="286"/>
      <c r="ED22" s="286"/>
      <c r="EE22" s="286"/>
      <c r="EF22" s="86"/>
    </row>
    <row r="23" spans="1:136" s="89" customFormat="1" x14ac:dyDescent="0.25"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</row>
    <row r="24" spans="1:136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</row>
    <row r="25" spans="1:136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</row>
    <row r="26" spans="1:136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</row>
    <row r="27" spans="1:136" s="89" customFormat="1" x14ac:dyDescent="0.25"/>
    <row r="28" spans="1:136" s="89" customFormat="1" x14ac:dyDescent="0.25"/>
  </sheetData>
  <sortState ref="B10:EB13">
    <sortCondition descending="1" ref="EB10"/>
  </sortState>
  <mergeCells count="186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AD6:AF6"/>
    <mergeCell ref="AG6:AI6"/>
    <mergeCell ref="AJ6:AL6"/>
    <mergeCell ref="AM6:AO6"/>
    <mergeCell ref="AP6:AR6"/>
    <mergeCell ref="AS6:AU6"/>
    <mergeCell ref="DY5:EA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DG5:DI5"/>
    <mergeCell ref="DJ5:DL5"/>
    <mergeCell ref="DM5:DO5"/>
    <mergeCell ref="DP5:DR5"/>
    <mergeCell ref="DS5:DU5"/>
    <mergeCell ref="DV5:DX5"/>
    <mergeCell ref="CO5:CQ5"/>
    <mergeCell ref="CR5:CT5"/>
    <mergeCell ref="BT6:BV6"/>
    <mergeCell ref="BW6:BY6"/>
    <mergeCell ref="BZ6:CB6"/>
    <mergeCell ref="CC6:CE6"/>
    <mergeCell ref="AV6:AX6"/>
    <mergeCell ref="AY6:BA6"/>
    <mergeCell ref="BB6:BD6"/>
    <mergeCell ref="BE6:BG6"/>
    <mergeCell ref="BH6:BJ6"/>
    <mergeCell ref="BK6:BM6"/>
    <mergeCell ref="DP6:DR6"/>
    <mergeCell ref="DS6:DU6"/>
    <mergeCell ref="DV6:DX6"/>
    <mergeCell ref="DY6:EA6"/>
    <mergeCell ref="C7:E7"/>
    <mergeCell ref="F7:H7"/>
    <mergeCell ref="I7:K7"/>
    <mergeCell ref="L7:N7"/>
    <mergeCell ref="O7:Q7"/>
    <mergeCell ref="R7:T7"/>
    <mergeCell ref="CX6:CZ6"/>
    <mergeCell ref="DA6:DC6"/>
    <mergeCell ref="DD6:DF6"/>
    <mergeCell ref="DG6:DI6"/>
    <mergeCell ref="DJ6:DL6"/>
    <mergeCell ref="DM6:DO6"/>
    <mergeCell ref="CF6:CH6"/>
    <mergeCell ref="CI6:CK6"/>
    <mergeCell ref="CL6:CN6"/>
    <mergeCell ref="CO6:CQ6"/>
    <mergeCell ref="CR6:CT6"/>
    <mergeCell ref="CU6:CW6"/>
    <mergeCell ref="BN6:BP6"/>
    <mergeCell ref="BQ6:BS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Y7:EA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AV8:AX8"/>
    <mergeCell ref="AY8:BA8"/>
    <mergeCell ref="BB8:BD8"/>
    <mergeCell ref="BE8:BG8"/>
    <mergeCell ref="BH8:BJ8"/>
    <mergeCell ref="BK8:BM8"/>
    <mergeCell ref="AD8:AF8"/>
    <mergeCell ref="AG8:AI8"/>
    <mergeCell ref="AJ8:AL8"/>
    <mergeCell ref="AM8:AO8"/>
    <mergeCell ref="AP8:AR8"/>
    <mergeCell ref="AS8:AU8"/>
    <mergeCell ref="CF8:CH8"/>
    <mergeCell ref="CI8:CK8"/>
    <mergeCell ref="CL8:CN8"/>
    <mergeCell ref="CO8:CQ8"/>
    <mergeCell ref="CR8:CT8"/>
    <mergeCell ref="CU8:CW8"/>
    <mergeCell ref="BN8:BP8"/>
    <mergeCell ref="BQ8:BS8"/>
    <mergeCell ref="BT8:BV8"/>
    <mergeCell ref="BW8:BY8"/>
    <mergeCell ref="BZ8:CB8"/>
    <mergeCell ref="CC8:CE8"/>
    <mergeCell ref="DP8:DR8"/>
    <mergeCell ref="DS8:DU8"/>
    <mergeCell ref="DV8:DX8"/>
    <mergeCell ref="DY8:EA8"/>
    <mergeCell ref="EC9:EE9"/>
    <mergeCell ref="EC10:EE10"/>
    <mergeCell ref="CX8:CZ8"/>
    <mergeCell ref="DA8:DC8"/>
    <mergeCell ref="DD8:DF8"/>
    <mergeCell ref="DG8:DI8"/>
    <mergeCell ref="DJ8:DL8"/>
    <mergeCell ref="DM8:DO8"/>
    <mergeCell ref="EC17:EE17"/>
    <mergeCell ref="EC18:EE18"/>
    <mergeCell ref="EC19:EE19"/>
    <mergeCell ref="EC20:EE20"/>
    <mergeCell ref="EC21:EE21"/>
    <mergeCell ref="EC22:EE22"/>
    <mergeCell ref="EC11:EE11"/>
    <mergeCell ref="EC12:EE12"/>
    <mergeCell ref="EC13:EE13"/>
    <mergeCell ref="EC14:EE14"/>
    <mergeCell ref="EC15:EE15"/>
    <mergeCell ref="EC16:EE16"/>
  </mergeCells>
  <conditionalFormatting sqref="EF10:EF12 EF14:EF22">
    <cfRule type="cellIs" dxfId="52" priority="4" stopIfTrue="1" operator="equal">
      <formula>3</formula>
    </cfRule>
    <cfRule type="cellIs" dxfId="51" priority="5" stopIfTrue="1" operator="equal">
      <formula>2</formula>
    </cfRule>
    <cfRule type="cellIs" dxfId="50" priority="6" stopIfTrue="1" operator="equal">
      <formula>1</formula>
    </cfRule>
  </conditionalFormatting>
  <conditionalFormatting sqref="EF13">
    <cfRule type="cellIs" dxfId="49" priority="1" stopIfTrue="1" operator="equal">
      <formula>3</formula>
    </cfRule>
    <cfRule type="cellIs" dxfId="48" priority="2" stopIfTrue="1" operator="equal">
      <formula>2</formula>
    </cfRule>
    <cfRule type="cellIs" dxfId="47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Q26"/>
  <sheetViews>
    <sheetView zoomScale="55" zoomScaleNormal="55" workbookViewId="0">
      <selection activeCell="AS1" sqref="AS1:AU1048576"/>
    </sheetView>
  </sheetViews>
  <sheetFormatPr defaultRowHeight="15" x14ac:dyDescent="0.25"/>
  <cols>
    <col min="1" max="1" width="4.42578125" customWidth="1"/>
    <col min="2" max="2" width="46.28515625" bestFit="1" customWidth="1"/>
    <col min="3" max="44" width="6.7109375" customWidth="1"/>
    <col min="45" max="107" width="6.7109375" hidden="1" customWidth="1"/>
    <col min="108" max="116" width="9.140625" hidden="1" customWidth="1"/>
    <col min="118" max="118" width="12.42578125" customWidth="1"/>
    <col min="119" max="119" width="12.140625" customWidth="1"/>
    <col min="120" max="120" width="18.85546875" customWidth="1"/>
  </cols>
  <sheetData>
    <row r="4" spans="1:121" ht="15.75" thickBot="1" x14ac:dyDescent="0.3"/>
    <row r="5" spans="1:121" ht="60.75" customHeight="1" thickBot="1" x14ac:dyDescent="0.3">
      <c r="A5" s="1"/>
      <c r="B5" s="4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20" t="s">
        <v>47</v>
      </c>
      <c r="J5" s="321"/>
      <c r="K5" s="322"/>
      <c r="L5" s="320" t="s">
        <v>48</v>
      </c>
      <c r="M5" s="321"/>
      <c r="N5" s="322"/>
      <c r="O5" s="320" t="s">
        <v>49</v>
      </c>
      <c r="P5" s="321"/>
      <c r="Q5" s="322"/>
      <c r="R5" s="320" t="s">
        <v>50</v>
      </c>
      <c r="S5" s="321"/>
      <c r="T5" s="322"/>
      <c r="U5" s="320" t="s">
        <v>51</v>
      </c>
      <c r="V5" s="321"/>
      <c r="W5" s="322"/>
      <c r="X5" s="320" t="s">
        <v>52</v>
      </c>
      <c r="Y5" s="321"/>
      <c r="Z5" s="322"/>
      <c r="AA5" s="320" t="s">
        <v>53</v>
      </c>
      <c r="AB5" s="321"/>
      <c r="AC5" s="325"/>
      <c r="AD5" s="311" t="s">
        <v>54</v>
      </c>
      <c r="AE5" s="312"/>
      <c r="AF5" s="313"/>
      <c r="AG5" s="311" t="s">
        <v>55</v>
      </c>
      <c r="AH5" s="312"/>
      <c r="AI5" s="313"/>
      <c r="AJ5" s="320" t="s">
        <v>56</v>
      </c>
      <c r="AK5" s="321"/>
      <c r="AL5" s="322"/>
      <c r="AM5" s="320" t="s">
        <v>57</v>
      </c>
      <c r="AN5" s="321"/>
      <c r="AO5" s="322"/>
      <c r="AP5" s="311" t="s">
        <v>157</v>
      </c>
      <c r="AQ5" s="312"/>
      <c r="AR5" s="313"/>
      <c r="AS5" s="311"/>
      <c r="AT5" s="312"/>
      <c r="AU5" s="300"/>
      <c r="AV5" s="309"/>
      <c r="AW5" s="310"/>
      <c r="AX5" s="297"/>
      <c r="AY5" s="311"/>
      <c r="AZ5" s="312"/>
      <c r="BA5" s="313"/>
      <c r="BB5" s="311"/>
      <c r="BC5" s="312"/>
      <c r="BD5" s="300"/>
      <c r="BE5" s="311"/>
      <c r="BF5" s="312"/>
      <c r="BG5" s="300"/>
      <c r="BH5" s="311"/>
      <c r="BI5" s="312"/>
      <c r="BJ5" s="300"/>
      <c r="BK5" s="311"/>
      <c r="BL5" s="312"/>
      <c r="BM5" s="300"/>
      <c r="BN5" s="311"/>
      <c r="BO5" s="312"/>
      <c r="BP5" s="300"/>
      <c r="BQ5" s="311"/>
      <c r="BR5" s="312"/>
      <c r="BS5" s="300"/>
      <c r="BT5" s="311"/>
      <c r="BU5" s="312"/>
      <c r="BV5" s="313"/>
      <c r="BW5" s="311"/>
      <c r="BX5" s="312"/>
      <c r="BY5" s="300"/>
      <c r="BZ5" s="311"/>
      <c r="CA5" s="312"/>
      <c r="CB5" s="300"/>
      <c r="CC5" s="311"/>
      <c r="CD5" s="312"/>
      <c r="CE5" s="300"/>
      <c r="CF5" s="311"/>
      <c r="CG5" s="312"/>
      <c r="CH5" s="313"/>
      <c r="CI5" s="311"/>
      <c r="CJ5" s="312"/>
      <c r="CK5" s="313"/>
      <c r="CL5" s="311"/>
      <c r="CM5" s="312"/>
      <c r="CN5" s="313"/>
      <c r="CO5" s="311"/>
      <c r="CP5" s="312"/>
      <c r="CQ5" s="313"/>
      <c r="CR5" s="311"/>
      <c r="CS5" s="312"/>
      <c r="CT5" s="313"/>
      <c r="CU5" s="311"/>
      <c r="CV5" s="312"/>
      <c r="CW5" s="313"/>
      <c r="CX5" s="311"/>
      <c r="CY5" s="312"/>
      <c r="CZ5" s="313"/>
      <c r="DA5" s="311"/>
      <c r="DB5" s="312"/>
      <c r="DC5" s="313"/>
      <c r="DD5" s="311"/>
      <c r="DE5" s="312"/>
      <c r="DF5" s="313"/>
      <c r="DG5" s="311"/>
      <c r="DH5" s="312"/>
      <c r="DI5" s="313"/>
      <c r="DJ5" s="311"/>
      <c r="DK5" s="312"/>
      <c r="DL5" s="313"/>
    </row>
    <row r="6" spans="1:121" ht="15.75" thickBot="1" x14ac:dyDescent="0.3">
      <c r="A6" s="1"/>
      <c r="B6" s="6" t="s">
        <v>1</v>
      </c>
      <c r="C6" s="298">
        <v>110</v>
      </c>
      <c r="D6" s="299"/>
      <c r="E6" s="300"/>
      <c r="F6" s="323"/>
      <c r="G6" s="324"/>
      <c r="H6" s="325"/>
      <c r="I6" s="323"/>
      <c r="J6" s="324"/>
      <c r="K6" s="334"/>
      <c r="L6" s="323"/>
      <c r="M6" s="324"/>
      <c r="N6" s="334"/>
      <c r="O6" s="323"/>
      <c r="P6" s="324"/>
      <c r="Q6" s="325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298">
        <v>48</v>
      </c>
      <c r="AE6" s="299"/>
      <c r="AF6" s="300"/>
      <c r="AG6" s="298">
        <v>2</v>
      </c>
      <c r="AH6" s="299"/>
      <c r="AI6" s="300"/>
      <c r="AJ6" s="323"/>
      <c r="AK6" s="324"/>
      <c r="AL6" s="325"/>
      <c r="AM6" s="323"/>
      <c r="AN6" s="324"/>
      <c r="AO6" s="325"/>
      <c r="AP6" s="298">
        <v>37</v>
      </c>
      <c r="AQ6" s="299"/>
      <c r="AR6" s="300"/>
      <c r="AS6" s="298"/>
      <c r="AT6" s="299"/>
      <c r="AU6" s="300"/>
      <c r="AV6" s="298"/>
      <c r="AW6" s="299"/>
      <c r="AX6" s="300"/>
      <c r="AY6" s="298"/>
      <c r="AZ6" s="299"/>
      <c r="BA6" s="300"/>
      <c r="BB6" s="295"/>
      <c r="BC6" s="296"/>
      <c r="BD6" s="297"/>
      <c r="BE6" s="295"/>
      <c r="BF6" s="296"/>
      <c r="BG6" s="297"/>
      <c r="BH6" s="295"/>
      <c r="BI6" s="296"/>
      <c r="BJ6" s="297"/>
      <c r="BK6" s="295"/>
      <c r="BL6" s="296"/>
      <c r="BM6" s="297"/>
      <c r="BN6" s="295"/>
      <c r="BO6" s="296"/>
      <c r="BP6" s="297"/>
      <c r="BQ6" s="295"/>
      <c r="BR6" s="296"/>
      <c r="BS6" s="297"/>
      <c r="BT6" s="295"/>
      <c r="BU6" s="296"/>
      <c r="BV6" s="297"/>
      <c r="BW6" s="295"/>
      <c r="BX6" s="296"/>
      <c r="BY6" s="297"/>
      <c r="BZ6" s="295"/>
      <c r="CA6" s="296"/>
      <c r="CB6" s="297"/>
      <c r="CC6" s="295"/>
      <c r="CD6" s="296"/>
      <c r="CE6" s="297"/>
      <c r="CF6" s="295"/>
      <c r="CG6" s="296"/>
      <c r="CH6" s="297"/>
      <c r="CI6" s="295"/>
      <c r="CJ6" s="296"/>
      <c r="CK6" s="297"/>
      <c r="CL6" s="298"/>
      <c r="CM6" s="299"/>
      <c r="CN6" s="304"/>
      <c r="CO6" s="298"/>
      <c r="CP6" s="299"/>
      <c r="CQ6" s="304"/>
      <c r="CR6" s="295"/>
      <c r="CS6" s="296"/>
      <c r="CT6" s="337"/>
      <c r="CU6" s="295"/>
      <c r="CV6" s="296"/>
      <c r="CW6" s="337"/>
      <c r="CX6" s="295"/>
      <c r="CY6" s="296"/>
      <c r="CZ6" s="337"/>
      <c r="DA6" s="295"/>
      <c r="DB6" s="296"/>
      <c r="DC6" s="337"/>
      <c r="DD6" s="295"/>
      <c r="DE6" s="296"/>
      <c r="DF6" s="337"/>
      <c r="DG6" s="295"/>
      <c r="DH6" s="296"/>
      <c r="DI6" s="337"/>
      <c r="DJ6" s="295"/>
      <c r="DK6" s="296"/>
      <c r="DL6" s="337"/>
    </row>
    <row r="7" spans="1:121" ht="15.75" thickBot="1" x14ac:dyDescent="0.3">
      <c r="A7" s="1"/>
      <c r="B7" s="6" t="s">
        <v>5</v>
      </c>
      <c r="C7" s="305">
        <v>6</v>
      </c>
      <c r="D7" s="306"/>
      <c r="E7" s="307"/>
      <c r="F7" s="326"/>
      <c r="G7" s="327"/>
      <c r="H7" s="328"/>
      <c r="I7" s="326"/>
      <c r="J7" s="327"/>
      <c r="K7" s="336"/>
      <c r="L7" s="326"/>
      <c r="M7" s="327"/>
      <c r="N7" s="336"/>
      <c r="O7" s="326"/>
      <c r="P7" s="327"/>
      <c r="Q7" s="328"/>
      <c r="R7" s="326"/>
      <c r="S7" s="327"/>
      <c r="T7" s="328"/>
      <c r="U7" s="326"/>
      <c r="V7" s="327"/>
      <c r="W7" s="328"/>
      <c r="X7" s="326"/>
      <c r="Y7" s="327"/>
      <c r="Z7" s="328"/>
      <c r="AA7" s="326"/>
      <c r="AB7" s="327"/>
      <c r="AC7" s="328"/>
      <c r="AD7" s="305">
        <v>4</v>
      </c>
      <c r="AE7" s="306"/>
      <c r="AF7" s="307"/>
      <c r="AG7" s="305">
        <v>1</v>
      </c>
      <c r="AH7" s="306"/>
      <c r="AI7" s="307"/>
      <c r="AJ7" s="326"/>
      <c r="AK7" s="327"/>
      <c r="AL7" s="328"/>
      <c r="AM7" s="326"/>
      <c r="AN7" s="327"/>
      <c r="AO7" s="328"/>
      <c r="AP7" s="305">
        <v>4</v>
      </c>
      <c r="AQ7" s="306"/>
      <c r="AR7" s="307"/>
      <c r="AS7" s="305"/>
      <c r="AT7" s="306"/>
      <c r="AU7" s="307"/>
      <c r="AV7" s="305"/>
      <c r="AW7" s="306"/>
      <c r="AX7" s="307"/>
      <c r="AY7" s="305"/>
      <c r="AZ7" s="306"/>
      <c r="BA7" s="307"/>
      <c r="BB7" s="301"/>
      <c r="BC7" s="302"/>
      <c r="BD7" s="303"/>
      <c r="BE7" s="301"/>
      <c r="BF7" s="302"/>
      <c r="BG7" s="303"/>
      <c r="BH7" s="301"/>
      <c r="BI7" s="302"/>
      <c r="BJ7" s="303"/>
      <c r="BK7" s="301"/>
      <c r="BL7" s="302"/>
      <c r="BM7" s="303"/>
      <c r="BN7" s="301"/>
      <c r="BO7" s="302"/>
      <c r="BP7" s="303"/>
      <c r="BQ7" s="301"/>
      <c r="BR7" s="302"/>
      <c r="BS7" s="303"/>
      <c r="BT7" s="301"/>
      <c r="BU7" s="302"/>
      <c r="BV7" s="303"/>
      <c r="BW7" s="301"/>
      <c r="BX7" s="302"/>
      <c r="BY7" s="303"/>
      <c r="BZ7" s="301"/>
      <c r="CA7" s="302"/>
      <c r="CB7" s="303"/>
      <c r="CC7" s="301"/>
      <c r="CD7" s="302"/>
      <c r="CE7" s="303"/>
      <c r="CF7" s="301"/>
      <c r="CG7" s="302"/>
      <c r="CH7" s="303"/>
      <c r="CI7" s="301"/>
      <c r="CJ7" s="302"/>
      <c r="CK7" s="303"/>
      <c r="CL7" s="305"/>
      <c r="CM7" s="306"/>
      <c r="CN7" s="308"/>
      <c r="CO7" s="305"/>
      <c r="CP7" s="306"/>
      <c r="CQ7" s="308"/>
      <c r="CR7" s="301"/>
      <c r="CS7" s="302"/>
      <c r="CT7" s="335"/>
      <c r="CU7" s="301"/>
      <c r="CV7" s="302"/>
      <c r="CW7" s="335"/>
      <c r="CX7" s="301"/>
      <c r="CY7" s="302"/>
      <c r="CZ7" s="335"/>
      <c r="DA7" s="301"/>
      <c r="DB7" s="302"/>
      <c r="DC7" s="335"/>
      <c r="DD7" s="301"/>
      <c r="DE7" s="302"/>
      <c r="DF7" s="335"/>
      <c r="DG7" s="301"/>
      <c r="DH7" s="302"/>
      <c r="DI7" s="335"/>
      <c r="DJ7" s="301"/>
      <c r="DK7" s="302"/>
      <c r="DL7" s="335"/>
    </row>
    <row r="8" spans="1:121" ht="15.75" thickBot="1" x14ac:dyDescent="0.3">
      <c r="A8" s="1"/>
      <c r="B8" s="6" t="s">
        <v>0</v>
      </c>
      <c r="C8" s="298">
        <v>1.8</v>
      </c>
      <c r="D8" s="299"/>
      <c r="E8" s="300"/>
      <c r="F8" s="323">
        <v>1.8</v>
      </c>
      <c r="G8" s="324"/>
      <c r="H8" s="334"/>
      <c r="I8" s="323">
        <v>1.8</v>
      </c>
      <c r="J8" s="324"/>
      <c r="K8" s="334"/>
      <c r="L8" s="323">
        <v>1.8</v>
      </c>
      <c r="M8" s="324"/>
      <c r="N8" s="334"/>
      <c r="O8" s="323">
        <v>1.8</v>
      </c>
      <c r="P8" s="324"/>
      <c r="Q8" s="325"/>
      <c r="R8" s="323">
        <v>1.8</v>
      </c>
      <c r="S8" s="324"/>
      <c r="T8" s="325"/>
      <c r="U8" s="323">
        <v>1.8</v>
      </c>
      <c r="V8" s="324"/>
      <c r="W8" s="325"/>
      <c r="X8" s="323">
        <v>1.8</v>
      </c>
      <c r="Y8" s="324"/>
      <c r="Z8" s="325"/>
      <c r="AA8" s="323">
        <v>1.8</v>
      </c>
      <c r="AB8" s="324"/>
      <c r="AC8" s="325"/>
      <c r="AD8" s="298">
        <v>1.6</v>
      </c>
      <c r="AE8" s="299"/>
      <c r="AF8" s="300"/>
      <c r="AG8" s="295">
        <v>1.4</v>
      </c>
      <c r="AH8" s="296"/>
      <c r="AI8" s="297"/>
      <c r="AJ8" s="323">
        <v>1.4</v>
      </c>
      <c r="AK8" s="324"/>
      <c r="AL8" s="325"/>
      <c r="AM8" s="323">
        <v>1.2</v>
      </c>
      <c r="AN8" s="324"/>
      <c r="AO8" s="325"/>
      <c r="AP8" s="298">
        <v>1</v>
      </c>
      <c r="AQ8" s="299"/>
      <c r="AR8" s="300"/>
      <c r="AS8" s="298"/>
      <c r="AT8" s="299"/>
      <c r="AU8" s="300"/>
      <c r="AV8" s="298"/>
      <c r="AW8" s="299"/>
      <c r="AX8" s="300"/>
      <c r="AY8" s="298"/>
      <c r="AZ8" s="299"/>
      <c r="BA8" s="300"/>
      <c r="BB8" s="295"/>
      <c r="BC8" s="296"/>
      <c r="BD8" s="297"/>
      <c r="BE8" s="295"/>
      <c r="BF8" s="296"/>
      <c r="BG8" s="297"/>
      <c r="BH8" s="295"/>
      <c r="BI8" s="296"/>
      <c r="BJ8" s="297"/>
      <c r="BK8" s="295"/>
      <c r="BL8" s="296"/>
      <c r="BM8" s="297"/>
      <c r="BN8" s="295"/>
      <c r="BO8" s="296"/>
      <c r="BP8" s="297"/>
      <c r="BQ8" s="295"/>
      <c r="BR8" s="296"/>
      <c r="BS8" s="297"/>
      <c r="BT8" s="295"/>
      <c r="BU8" s="296"/>
      <c r="BV8" s="297"/>
      <c r="BW8" s="295"/>
      <c r="BX8" s="296"/>
      <c r="BY8" s="297"/>
      <c r="BZ8" s="295"/>
      <c r="CA8" s="296"/>
      <c r="CB8" s="297"/>
      <c r="CC8" s="295"/>
      <c r="CD8" s="296"/>
      <c r="CE8" s="297"/>
      <c r="CF8" s="295"/>
      <c r="CG8" s="296"/>
      <c r="CH8" s="297"/>
      <c r="CI8" s="295"/>
      <c r="CJ8" s="296"/>
      <c r="CK8" s="297"/>
      <c r="CL8" s="298"/>
      <c r="CM8" s="299"/>
      <c r="CN8" s="304"/>
      <c r="CO8" s="298"/>
      <c r="CP8" s="299"/>
      <c r="CQ8" s="304"/>
      <c r="CR8" s="295"/>
      <c r="CS8" s="296"/>
      <c r="CT8" s="337"/>
      <c r="CU8" s="295"/>
      <c r="CV8" s="296"/>
      <c r="CW8" s="337"/>
      <c r="CX8" s="295"/>
      <c r="CY8" s="296"/>
      <c r="CZ8" s="337"/>
      <c r="DA8" s="295"/>
      <c r="DB8" s="296"/>
      <c r="DC8" s="337"/>
      <c r="DD8" s="295"/>
      <c r="DE8" s="296"/>
      <c r="DF8" s="337"/>
      <c r="DG8" s="295"/>
      <c r="DH8" s="296"/>
      <c r="DI8" s="337"/>
      <c r="DJ8" s="295"/>
      <c r="DK8" s="296"/>
      <c r="DL8" s="337"/>
    </row>
    <row r="9" spans="1:121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6" t="s">
        <v>2</v>
      </c>
      <c r="AQ9" s="190" t="s">
        <v>3</v>
      </c>
      <c r="AR9" s="6" t="s">
        <v>6</v>
      </c>
      <c r="AS9" s="6" t="s">
        <v>2</v>
      </c>
      <c r="AT9" s="190" t="s">
        <v>3</v>
      </c>
      <c r="AU9" s="6" t="s">
        <v>6</v>
      </c>
      <c r="AV9" s="6" t="s">
        <v>2</v>
      </c>
      <c r="AW9" s="190" t="s">
        <v>3</v>
      </c>
      <c r="AX9" s="6" t="s">
        <v>6</v>
      </c>
      <c r="AY9" s="6" t="s">
        <v>2</v>
      </c>
      <c r="AZ9" s="190" t="s">
        <v>3</v>
      </c>
      <c r="BA9" s="6" t="s">
        <v>6</v>
      </c>
      <c r="BB9" s="6" t="s">
        <v>2</v>
      </c>
      <c r="BC9" s="190" t="s">
        <v>3</v>
      </c>
      <c r="BD9" s="6" t="s">
        <v>6</v>
      </c>
      <c r="BE9" s="6" t="s">
        <v>2</v>
      </c>
      <c r="BF9" s="190" t="s">
        <v>3</v>
      </c>
      <c r="BG9" s="6" t="s">
        <v>6</v>
      </c>
      <c r="BH9" s="6" t="s">
        <v>2</v>
      </c>
      <c r="BI9" s="190" t="s">
        <v>3</v>
      </c>
      <c r="BJ9" s="6" t="s">
        <v>6</v>
      </c>
      <c r="BK9" s="6" t="s">
        <v>2</v>
      </c>
      <c r="BL9" s="190" t="s">
        <v>3</v>
      </c>
      <c r="BM9" s="6" t="s">
        <v>6</v>
      </c>
      <c r="BN9" s="6" t="s">
        <v>2</v>
      </c>
      <c r="BO9" s="190" t="s">
        <v>3</v>
      </c>
      <c r="BP9" s="6" t="s">
        <v>6</v>
      </c>
      <c r="BQ9" s="6" t="s">
        <v>2</v>
      </c>
      <c r="BR9" s="190" t="s">
        <v>3</v>
      </c>
      <c r="BS9" s="6" t="s">
        <v>6</v>
      </c>
      <c r="BT9" s="6" t="s">
        <v>2</v>
      </c>
      <c r="BU9" s="190" t="s">
        <v>3</v>
      </c>
      <c r="BV9" s="6" t="s">
        <v>6</v>
      </c>
      <c r="BW9" s="6" t="s">
        <v>2</v>
      </c>
      <c r="BX9" s="190" t="s">
        <v>3</v>
      </c>
      <c r="BY9" s="6" t="s">
        <v>6</v>
      </c>
      <c r="BZ9" s="6" t="s">
        <v>2</v>
      </c>
      <c r="CA9" s="190" t="s">
        <v>3</v>
      </c>
      <c r="CB9" s="6" t="s">
        <v>6</v>
      </c>
      <c r="CC9" s="6" t="s">
        <v>2</v>
      </c>
      <c r="CD9" s="190" t="s">
        <v>3</v>
      </c>
      <c r="CE9" s="6" t="s">
        <v>6</v>
      </c>
      <c r="CF9" s="6" t="s">
        <v>2</v>
      </c>
      <c r="CG9" s="190" t="s">
        <v>3</v>
      </c>
      <c r="CH9" s="6" t="s">
        <v>6</v>
      </c>
      <c r="CI9" s="6" t="s">
        <v>2</v>
      </c>
      <c r="CJ9" s="190" t="s">
        <v>3</v>
      </c>
      <c r="CK9" s="6" t="s">
        <v>6</v>
      </c>
      <c r="CL9" s="39" t="s">
        <v>2</v>
      </c>
      <c r="CM9" s="191" t="s">
        <v>3</v>
      </c>
      <c r="CN9" s="39" t="s">
        <v>6</v>
      </c>
      <c r="CO9" s="39" t="s">
        <v>2</v>
      </c>
      <c r="CP9" s="191" t="s">
        <v>3</v>
      </c>
      <c r="CQ9" s="39" t="s">
        <v>6</v>
      </c>
      <c r="CR9" s="6" t="s">
        <v>2</v>
      </c>
      <c r="CS9" s="190" t="s">
        <v>3</v>
      </c>
      <c r="CT9" s="6" t="s">
        <v>6</v>
      </c>
      <c r="CU9" s="6" t="s">
        <v>2</v>
      </c>
      <c r="CV9" s="190" t="s">
        <v>3</v>
      </c>
      <c r="CW9" s="6" t="s">
        <v>6</v>
      </c>
      <c r="CX9" s="6" t="s">
        <v>2</v>
      </c>
      <c r="CY9" s="190" t="s">
        <v>3</v>
      </c>
      <c r="CZ9" s="6" t="s">
        <v>6</v>
      </c>
      <c r="DA9" s="6" t="s">
        <v>2</v>
      </c>
      <c r="DB9" s="190" t="s">
        <v>3</v>
      </c>
      <c r="DC9" s="6" t="s">
        <v>6</v>
      </c>
      <c r="DD9" s="6" t="s">
        <v>2</v>
      </c>
      <c r="DE9" s="190" t="s">
        <v>3</v>
      </c>
      <c r="DF9" s="6" t="s">
        <v>6</v>
      </c>
      <c r="DG9" s="6" t="s">
        <v>2</v>
      </c>
      <c r="DH9" s="190" t="s">
        <v>3</v>
      </c>
      <c r="DI9" s="6" t="s">
        <v>6</v>
      </c>
      <c r="DJ9" s="6" t="s">
        <v>2</v>
      </c>
      <c r="DK9" s="190" t="s">
        <v>3</v>
      </c>
      <c r="DL9" s="6" t="s">
        <v>6</v>
      </c>
      <c r="DM9" s="64" t="s">
        <v>7</v>
      </c>
      <c r="DN9" s="291" t="s">
        <v>8</v>
      </c>
      <c r="DO9" s="291"/>
      <c r="DP9" s="291"/>
      <c r="DQ9" s="189" t="s">
        <v>9</v>
      </c>
    </row>
    <row r="10" spans="1:121" s="32" customFormat="1" ht="15.75" thickBot="1" x14ac:dyDescent="0.3">
      <c r="A10" s="28">
        <f t="shared" ref="A10:A12" si="0">A9+1</f>
        <v>1</v>
      </c>
      <c r="B10" s="2" t="s">
        <v>14</v>
      </c>
      <c r="C10" s="12"/>
      <c r="D10" s="140">
        <f ca="1">IF(C10&gt;0,(INDIRECT(ADDRESS(C10,$C$7,,,"ТаблицаСоответствия"))+E10)*$C$8,0)</f>
        <v>0</v>
      </c>
      <c r="E10" s="30"/>
      <c r="F10" s="12"/>
      <c r="G10" s="140">
        <f ca="1">IF(F10&gt;0,(INDIRECT(ADDRESS(F10,$F$7,,,"ТаблицаСоответствия"))+H10)*$F$8,0)</f>
        <v>0</v>
      </c>
      <c r="H10" s="30"/>
      <c r="I10" s="12"/>
      <c r="J10" s="140">
        <f ca="1">IF(I10&gt;0,(INDIRECT(ADDRESS(I10,$I$7,,,"ТаблицаСоответствия"))+K10)*$I$8,0)</f>
        <v>0</v>
      </c>
      <c r="K10" s="30"/>
      <c r="L10" s="12"/>
      <c r="M10" s="140">
        <f ca="1">IF(L10&gt;0,(INDIRECT(ADDRESS(L10,$L$7,,,"ТаблицаСоответствия"))+N10)*$L$8,0)</f>
        <v>0</v>
      </c>
      <c r="N10" s="30"/>
      <c r="O10" s="12"/>
      <c r="P10" s="140">
        <f ca="1">IF(O10&gt;0,(INDIRECT(ADDRESS(O10,$O$7,,,"ТаблицаСоответствия"))+Q10)*$O$8,0)</f>
        <v>0</v>
      </c>
      <c r="Q10" s="30"/>
      <c r="R10" s="12"/>
      <c r="S10" s="140">
        <f ca="1">IF(R10&gt;0,(INDIRECT(ADDRESS(R10,$R$7,,,"ТаблицаСоответствия"))+T10)*$R$8,0)</f>
        <v>0</v>
      </c>
      <c r="T10" s="30"/>
      <c r="U10" s="12"/>
      <c r="V10" s="140">
        <f ca="1">IF(U10&gt;0,(INDIRECT(ADDRESS(U10,$U$7,,,"ТаблицаСоответствия"))+W10)*$U$8,0)</f>
        <v>0</v>
      </c>
      <c r="W10" s="30"/>
      <c r="X10" s="12"/>
      <c r="Y10" s="140">
        <f ca="1">IF(X10&gt;0,(INDIRECT(ADDRESS(X10,$X$7,,,"ТаблицаСоответствия"))+Z10)*$X$8,0)</f>
        <v>0</v>
      </c>
      <c r="Z10" s="30"/>
      <c r="AA10" s="12"/>
      <c r="AB10" s="140">
        <f ca="1">IF(AA10&gt;0,(INDIRECT(ADDRESS(AA10,$AA$7,,,"ТаблицаСоответствия"))+AC10)*$AA$8,0)</f>
        <v>0</v>
      </c>
      <c r="AC10" s="30"/>
      <c r="AD10" s="12">
        <v>5</v>
      </c>
      <c r="AE10" s="140">
        <f ca="1">IF(AD10&gt;0,(INDIRECT(ADDRESS(AD10,$AD$7,,,"ТаблицаСоответствия"))+AF10)*$AD$8,0)</f>
        <v>105.60000000000001</v>
      </c>
      <c r="AF10" s="30"/>
      <c r="AG10" s="12">
        <v>2</v>
      </c>
      <c r="AH10" s="140">
        <f ca="1">IF(AG10&gt;0,(INDIRECT(ADDRESS(AG10,$AG$7,,,"ТаблицаСоответствия"))+AI10)*$AG$8,0)</f>
        <v>14</v>
      </c>
      <c r="AI10" s="30"/>
      <c r="AJ10" s="12"/>
      <c r="AK10" s="140">
        <f ca="1">IF(AJ10&gt;0,(INDIRECT(ADDRESS(AJ10,$AJ$7,,,"ТаблицаСоответствия"))+AL10)*$AJ$8,0)</f>
        <v>0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1"/>
      <c r="AQ10" s="162">
        <f ca="1">IF(AP10&gt;0,(INDIRECT(ADDRESS(AP10,$AP$7,,,"ТаблицаСоответствия"))+AR10)*$AP$8,0)</f>
        <v>0</v>
      </c>
      <c r="AR10" s="8"/>
      <c r="AS10" s="11"/>
      <c r="AT10" s="7">
        <f ca="1">IF(AS10&gt;0,ROUND((INDIRECT(ADDRESS(AS10,$AS$7,,,"ТаблицаСоответствия"))+AU10)*$AS$8,0),)</f>
        <v>0</v>
      </c>
      <c r="AU10" s="8"/>
      <c r="AV10" s="11"/>
      <c r="AW10" s="7">
        <f ca="1">IF(AV10&gt;0,ROUND((INDIRECT(ADDRESS(AV10,$AV$7,,,"ТаблицаСоответствия"))+AX10)*$AV$8,0),)</f>
        <v>0</v>
      </c>
      <c r="AX10" s="8"/>
      <c r="AY10" s="11"/>
      <c r="AZ10" s="27">
        <f ca="1">IF(AY10&gt;0,ROUND((INDIRECT(ADDRESS(AY10,$AY$7,,,"ТаблицаСоответствия"))+BA10)*$AY$8,0),)</f>
        <v>0</v>
      </c>
      <c r="BA10" s="8"/>
      <c r="BB10" s="11"/>
      <c r="BC10" s="27">
        <f ca="1">IF(BB10&gt;0,ROUND((INDIRECT(ADDRESS(BB10,$BB$7,,,"ТаблицаСоответствия"))+BD10)*$BB$8,0),)</f>
        <v>0</v>
      </c>
      <c r="BD10" s="8"/>
      <c r="BE10" s="11"/>
      <c r="BF10" s="27">
        <f ca="1">IF(BE10&gt;0,ROUND((INDIRECT(ADDRESS(BE10,$BE$7,,,"ТаблицаСоответствия"))+BG10)*$BE$8,0),)</f>
        <v>0</v>
      </c>
      <c r="BG10" s="8"/>
      <c r="BH10" s="11"/>
      <c r="BI10" s="27">
        <f ca="1">IF(BH10&gt;0,ROUND((INDIRECT(ADDRESS(BH10,$BH$7,,,"ТаблицаСоответствия"))+BJ10)*$BH$8,0),)</f>
        <v>0</v>
      </c>
      <c r="BJ10" s="8"/>
      <c r="BK10" s="11"/>
      <c r="BL10" s="27">
        <f ca="1">IF(BK10&gt;0,ROUND((INDIRECT(ADDRESS(BK10,$BK$7,,,"ТаблицаСоответствия"))+BM10)*$BK$8,0),)</f>
        <v>0</v>
      </c>
      <c r="BM10" s="8"/>
      <c r="BN10" s="11"/>
      <c r="BO10" s="27">
        <f ca="1">IF(BN10&gt;0,ROUND((INDIRECT(ADDRESS(BN10,$BN$7,,,"ТаблицаСоответствия"))+BP10)*$BN$8,0),)</f>
        <v>0</v>
      </c>
      <c r="BP10" s="8"/>
      <c r="BQ10" s="11"/>
      <c r="BR10" s="27">
        <f ca="1">IF(BQ10&gt;0,ROUND((INDIRECT(ADDRESS(BQ10,$BQ$7,,,"ТаблицаСоответствия"))+BS10)*$BQ$8,0),)</f>
        <v>0</v>
      </c>
      <c r="BS10" s="8"/>
      <c r="BT10" s="11"/>
      <c r="BU10" s="27">
        <f ca="1">IF(BT10&gt;0,ROUND((INDIRECT(ADDRESS(BT10,$BT$7,,,"ТаблицаСоответствия"))+BV10)*$BT$8,0),)</f>
        <v>0</v>
      </c>
      <c r="BV10" s="8"/>
      <c r="BW10" s="11"/>
      <c r="BX10" s="27">
        <f ca="1">IF(BW10&gt;0,ROUND((INDIRECT(ADDRESS(BW10,$BW$7,,,"ТаблицаСоответствия"))+BY10)*$BW$8,0),)</f>
        <v>0</v>
      </c>
      <c r="BY10" s="8"/>
      <c r="BZ10" s="11"/>
      <c r="CA10" s="27">
        <f ca="1">IF(BZ10&gt;0,ROUND((INDIRECT(ADDRESS(BZ10,$BZ$7,,,"ТаблицаСоответствия"))+CB10)*$BZ$8,0),)</f>
        <v>0</v>
      </c>
      <c r="CB10" s="8"/>
      <c r="CC10" s="11"/>
      <c r="CD10" s="27">
        <f ca="1">IF(CC10&gt;0,ROUND((INDIRECT(ADDRESS(CC10,$CC$7,,,"ТаблицаСоответствия"))+CE10)*$CC$8,0),)</f>
        <v>0</v>
      </c>
      <c r="CE10" s="8"/>
      <c r="CF10" s="11"/>
      <c r="CG10" s="27">
        <f ca="1">IF(CF10&gt;0,ROUND((INDIRECT(ADDRESS(CF10,$CF$7,,,"ТаблицаСоответствия"))+CH10)*$CF$8,0),)</f>
        <v>0</v>
      </c>
      <c r="CH10" s="8"/>
      <c r="CI10" s="11"/>
      <c r="CJ10" s="27">
        <f ca="1">IF(CI10&gt;0,ROUND((INDIRECT(ADDRESS(CI10,$CI$7,,,"ТаблицаСоответствия"))+CK10)*$CI$8,0),)</f>
        <v>0</v>
      </c>
      <c r="CK10" s="8"/>
      <c r="CL10" s="11"/>
      <c r="CM10" s="27">
        <f ca="1">IF(CL10&gt;0,ROUND((INDIRECT(ADDRESS(CL10,$CL$7,,,"ТаблицаСоответствия"))+CN10)*$CL$8,0),)</f>
        <v>0</v>
      </c>
      <c r="CN10" s="33"/>
      <c r="CO10" s="11"/>
      <c r="CP10" s="27">
        <f ca="1">IF(CO10&gt;0,ROUND((INDIRECT(ADDRESS(CO10,$CO$7,,,"ТаблицаСоответствия"))+CQ10)*$CO$8,0),)</f>
        <v>0</v>
      </c>
      <c r="CQ10" s="33"/>
      <c r="CR10" s="11"/>
      <c r="CS10" s="26">
        <f ca="1">IF(CR10&gt;0,ROUND((INDIRECT(ADDRESS(CR10,$CR$7,,,"ТаблицаСоответствия"))+CT10)*$CR$8,0),)</f>
        <v>0</v>
      </c>
      <c r="CT10" s="8"/>
      <c r="CU10" s="11"/>
      <c r="CV10" s="27">
        <f ca="1">IF(CU10&gt;0,ROUND((INDIRECT(ADDRESS(CU10,$CU$7,,,"ТаблицаСоответствия"))+CW10)*$CU$8,0),)</f>
        <v>0</v>
      </c>
      <c r="CW10" s="8"/>
      <c r="CX10" s="11"/>
      <c r="CY10" s="27">
        <f ca="1">IF(CX10&gt;0,ROUND((INDIRECT(ADDRESS(CX10,$CX$7,,,"ТаблицаСоответствия"))+CZ10)*$CX$8,0),)</f>
        <v>0</v>
      </c>
      <c r="CZ10" s="8"/>
      <c r="DA10" s="11"/>
      <c r="DB10" s="27">
        <f ca="1">IF(DA10&gt;0,ROUND((INDIRECT(ADDRESS(DA10,$DA$7,,,"ТаблицаСоответствия"))+DC10)*$DA$8,0),)</f>
        <v>0</v>
      </c>
      <c r="DC10" s="8"/>
      <c r="DD10" s="11"/>
      <c r="DE10" s="27">
        <f ca="1">IF(DD10&gt;0,ROUND((INDIRECT(ADDRESS(DD10,$DD$7,,,"ТаблицаСоответствия"))+DF10)*$DD$8,0),)</f>
        <v>0</v>
      </c>
      <c r="DF10" s="8"/>
      <c r="DG10" s="11"/>
      <c r="DH10" s="27">
        <f ca="1">IF(DG10&gt;0,ROUND((INDIRECT(ADDRESS(DG10,$DG$7,,,"ТаблицаСоответствия"))+DI10)*$DG$8,0),)</f>
        <v>0</v>
      </c>
      <c r="DI10" s="8"/>
      <c r="DJ10" s="11"/>
      <c r="DK10" s="27">
        <f ca="1">IF(DJ10&gt;0,ROUND((INDIRECT(ADDRESS(DJ10,$DJ$7,,,"ТаблицаСоответствия"))+DL10)*$DJ$8,0),)</f>
        <v>0</v>
      </c>
      <c r="DL10" s="8"/>
      <c r="DM10" s="127">
        <f ca="1">SUM(CS10,DB10,V10,AN10,BL10,CG10,CJ10,D10,G10,J10,M10,P10,S10,Y10,AK10,AT10,AW10,AE10,AH10,CM10,CP10,BF10,BX10,CA10,BI10,AB10,CV10,AZ10,CD10,BU10,DE10,BR10,BO10,AQ10,CY10,BC10,DH10,DK10)</f>
        <v>119.60000000000001</v>
      </c>
      <c r="DN10" s="361" t="str">
        <f>B10</f>
        <v>Зелов Денис - Лупырь Мария</v>
      </c>
      <c r="DO10" s="362"/>
      <c r="DP10" s="363"/>
      <c r="DQ10" s="31">
        <f ca="1">IF(DM10&gt;0,RANK(DM10,$DM$10:$DM$25),0)</f>
        <v>1</v>
      </c>
    </row>
    <row r="11" spans="1:121" s="32" customFormat="1" ht="15.75" thickBot="1" x14ac:dyDescent="0.3">
      <c r="A11" s="220">
        <f t="shared" si="0"/>
        <v>2</v>
      </c>
      <c r="B11" s="283" t="s">
        <v>137</v>
      </c>
      <c r="C11" s="35"/>
      <c r="D11" s="217">
        <f ca="1">IF(C11&gt;0,(INDIRECT(ADDRESS(C11,$C$7,,,"ТаблицаСоответствия"))+E11)*$C$8,0)</f>
        <v>0</v>
      </c>
      <c r="E11" s="61"/>
      <c r="F11" s="35"/>
      <c r="G11" s="217">
        <f ca="1">IF(F11&gt;0,(INDIRECT(ADDRESS(F11,$F$7,,,"ТаблицаСоответствия"))+H11)*$F$8,0)</f>
        <v>0</v>
      </c>
      <c r="H11" s="61"/>
      <c r="I11" s="35"/>
      <c r="J11" s="217">
        <f ca="1">IF(I11&gt;0,(INDIRECT(ADDRESS(I11,$I$7,,,"ТаблицаСоответствия"))+K11)*$I$8,0)</f>
        <v>0</v>
      </c>
      <c r="K11" s="61"/>
      <c r="L11" s="35"/>
      <c r="M11" s="217">
        <f ca="1">IF(L11&gt;0,(INDIRECT(ADDRESS(L11,$L$7,,,"ТаблицаСоответствия"))+N11)*$L$8,0)</f>
        <v>0</v>
      </c>
      <c r="N11" s="61"/>
      <c r="O11" s="35"/>
      <c r="P11" s="217">
        <f ca="1">IF(O11&gt;0,(INDIRECT(ADDRESS(O11,$O$7,,,"ТаблицаСоответствия"))+Q11)*$O$8,0)</f>
        <v>0</v>
      </c>
      <c r="Q11" s="61"/>
      <c r="R11" s="35"/>
      <c r="S11" s="217">
        <f ca="1">IF(R11&gt;0,(INDIRECT(ADDRESS(R11,$R$7,,,"ТаблицаСоответствия"))+T11)*$R$8,0)</f>
        <v>0</v>
      </c>
      <c r="T11" s="61"/>
      <c r="U11" s="35"/>
      <c r="V11" s="217">
        <f ca="1">IF(U11&gt;0,(INDIRECT(ADDRESS(U11,$U$7,,,"ТаблицаСоответствия"))+W11)*$U$8,0)</f>
        <v>0</v>
      </c>
      <c r="W11" s="61"/>
      <c r="X11" s="35"/>
      <c r="Y11" s="217">
        <f ca="1">IF(X11&gt;0,(INDIRECT(ADDRESS(X11,$X$7,,,"ТаблицаСоответствия"))+Z11)*$X$8,0)</f>
        <v>0</v>
      </c>
      <c r="Z11" s="61"/>
      <c r="AA11" s="35"/>
      <c r="AB11" s="217">
        <f ca="1">IF(AA11&gt;0,(INDIRECT(ADDRESS(AA11,$AA$7,,,"ТаблицаСоответствия"))+AC11)*$AA$8,0)</f>
        <v>0</v>
      </c>
      <c r="AC11" s="61"/>
      <c r="AD11" s="35"/>
      <c r="AE11" s="217">
        <f ca="1">IF(AD11&gt;0,(INDIRECT(ADDRESS(AD11,$AD$7,,,"ТаблицаСоответствия"))+AF11)*$AD$8,0)</f>
        <v>0</v>
      </c>
      <c r="AF11" s="61"/>
      <c r="AG11" s="35"/>
      <c r="AH11" s="217">
        <f ca="1">IF(AG11&gt;0,(INDIRECT(ADDRESS(AG11,$AG$7,,,"ТаблицаСоответствия"))+AI11)*$AG$8,0)</f>
        <v>0</v>
      </c>
      <c r="AI11" s="61"/>
      <c r="AJ11" s="35"/>
      <c r="AK11" s="217">
        <f ca="1">IF(AJ11&gt;0,(INDIRECT(ADDRESS(AJ11,$AJ$7,,,"ТаблицаСоответствия"))+AL11)*$AJ$8,0)</f>
        <v>0</v>
      </c>
      <c r="AL11" s="61"/>
      <c r="AM11" s="35"/>
      <c r="AN11" s="217">
        <f ca="1">IF(AM11&gt;0,(INDIRECT(ADDRESS(AM11,$AM$7,,,"ТаблицаСоответствия"))+AO11)*$AM$8,0)</f>
        <v>0</v>
      </c>
      <c r="AO11" s="61"/>
      <c r="AP11" s="35">
        <v>30</v>
      </c>
      <c r="AQ11" s="231">
        <f ca="1">IF(AP11&gt;0,(INDIRECT(ADDRESS(AP11,$AP$7,,,"ТаблицаСоответствия"))+AR11)*$AP$8,0)</f>
        <v>10</v>
      </c>
      <c r="AR11" s="85"/>
      <c r="AS11" s="35"/>
      <c r="AT11" s="84">
        <f ca="1">IF(AS11&gt;0,ROUND((INDIRECT(ADDRESS(AS11,$AS$7,,,"ТаблицаСоответствия"))+AU11)*$AS$8,0),)</f>
        <v>0</v>
      </c>
      <c r="AU11" s="85"/>
      <c r="AV11" s="35"/>
      <c r="AW11" s="84">
        <f ca="1">IF(AV11&gt;0,ROUND((INDIRECT(ADDRESS(AV11,$AV$7,,,"ТаблицаСоответствия"))+AX11)*$AV$8,0),)</f>
        <v>0</v>
      </c>
      <c r="AX11" s="85"/>
      <c r="AY11" s="35"/>
      <c r="AZ11" s="36">
        <f ca="1">IF(AY11&gt;0,ROUND((INDIRECT(ADDRESS(AY11,$AY$7,,,"ТаблицаСоответствия"))+BA11)*$AY$8,0),)</f>
        <v>0</v>
      </c>
      <c r="BA11" s="85"/>
      <c r="BB11" s="35"/>
      <c r="BC11" s="36">
        <f ca="1">IF(BB11&gt;0,ROUND((INDIRECT(ADDRESS(BB11,$BB$7,,,"ТаблицаСоответствия"))+BD11)*$BB$8,0),)</f>
        <v>0</v>
      </c>
      <c r="BD11" s="85"/>
      <c r="BE11" s="35"/>
      <c r="BF11" s="36">
        <f ca="1">IF(BE11&gt;0,ROUND((INDIRECT(ADDRESS(BE11,$BE$7,,,"ТаблицаСоответствия"))+BG11)*$BE$8,0),)</f>
        <v>0</v>
      </c>
      <c r="BG11" s="85"/>
      <c r="BH11" s="35"/>
      <c r="BI11" s="36">
        <f ca="1">IF(BH11&gt;0,ROUND((INDIRECT(ADDRESS(BH11,$BH$7,,,"ТаблицаСоответствия"))+BJ11)*$BH$8,0),)</f>
        <v>0</v>
      </c>
      <c r="BJ11" s="85"/>
      <c r="BK11" s="35"/>
      <c r="BL11" s="36">
        <f ca="1">IF(BK11&gt;0,ROUND((INDIRECT(ADDRESS(BK11,$BK$7,,,"ТаблицаСоответствия"))+BM11)*$BK$8,0),)</f>
        <v>0</v>
      </c>
      <c r="BM11" s="85"/>
      <c r="BN11" s="35"/>
      <c r="BO11" s="36">
        <f ca="1">IF(BN11&gt;0,ROUND((INDIRECT(ADDRESS(BN11,$BN$7,,,"ТаблицаСоответствия"))+BP11)*$BN$8,0),)</f>
        <v>0</v>
      </c>
      <c r="BP11" s="85"/>
      <c r="BQ11" s="35"/>
      <c r="BR11" s="36">
        <f ca="1">IF(BQ11&gt;0,ROUND((INDIRECT(ADDRESS(BQ11,$BQ$7,,,"ТаблицаСоответствия"))+BS11)*$BQ$8,0),)</f>
        <v>0</v>
      </c>
      <c r="BS11" s="85"/>
      <c r="BT11" s="35"/>
      <c r="BU11" s="36">
        <f ca="1">IF(BT11&gt;0,ROUND((INDIRECT(ADDRESS(BT11,$BT$7,,,"ТаблицаСоответствия"))+BV11)*$BT$8,0),)</f>
        <v>0</v>
      </c>
      <c r="BV11" s="85"/>
      <c r="BW11" s="35"/>
      <c r="BX11" s="36">
        <f ca="1">IF(BW11&gt;0,ROUND((INDIRECT(ADDRESS(BW11,$BW$7,,,"ТаблицаСоответствия"))+BY11)*$BW$8,0),)</f>
        <v>0</v>
      </c>
      <c r="BY11" s="85"/>
      <c r="BZ11" s="35"/>
      <c r="CA11" s="36">
        <f ca="1">IF(BZ11&gt;0,ROUND((INDIRECT(ADDRESS(BZ11,$BZ$7,,,"ТаблицаСоответствия"))+CB11)*$BZ$8,0),)</f>
        <v>0</v>
      </c>
      <c r="CB11" s="85"/>
      <c r="CC11" s="35"/>
      <c r="CD11" s="36">
        <f ca="1">IF(CC11&gt;0,ROUND((INDIRECT(ADDRESS(CC11,$CC$7,,,"ТаблицаСоответствия"))+CE11)*$CC$8,0),)</f>
        <v>0</v>
      </c>
      <c r="CE11" s="85"/>
      <c r="CF11" s="35"/>
      <c r="CG11" s="36">
        <f ca="1">IF(CF11&gt;0,ROUND((INDIRECT(ADDRESS(CF11,$CF$7,,,"ТаблицаСоответствия"))+CH11)*$CF$8,0),)</f>
        <v>0</v>
      </c>
      <c r="CH11" s="85"/>
      <c r="CI11" s="35"/>
      <c r="CJ11" s="36">
        <f ca="1">IF(CI11&gt;0,ROUND((INDIRECT(ADDRESS(CI11,$CI$7,,,"ТаблицаСоответствия"))+CK11)*$CI$8,0),)</f>
        <v>0</v>
      </c>
      <c r="CK11" s="85"/>
      <c r="CL11" s="35"/>
      <c r="CM11" s="36">
        <f ca="1">IF(CL11&gt;0,ROUND((INDIRECT(ADDRESS(CL11,$CL$7,,,"ТаблицаСоответствия"))+CN11)*$CL$8,0),)</f>
        <v>0</v>
      </c>
      <c r="CN11" s="61"/>
      <c r="CO11" s="35"/>
      <c r="CP11" s="36">
        <f ca="1">IF(CO11&gt;0,ROUND((INDIRECT(ADDRESS(CO11,$CO$7,,,"ТаблицаСоответствия"))+CQ11)*$CO$8,0),)</f>
        <v>0</v>
      </c>
      <c r="CQ11" s="61"/>
      <c r="CR11" s="35"/>
      <c r="CS11" s="232">
        <f ca="1">IF(CR11&gt;0,ROUND((INDIRECT(ADDRESS(CR11,$CR$7,,,"ТаблицаСоответствия"))+CT11)*$CR$8,0),)</f>
        <v>0</v>
      </c>
      <c r="CT11" s="85"/>
      <c r="CU11" s="35"/>
      <c r="CV11" s="36">
        <f ca="1">IF(CU11&gt;0,ROUND((INDIRECT(ADDRESS(CU11,$CU$7,,,"ТаблицаСоответствия"))+CW11)*$CU$8,0),)</f>
        <v>0</v>
      </c>
      <c r="CW11" s="85"/>
      <c r="CX11" s="35"/>
      <c r="CY11" s="36">
        <f ca="1">IF(CX11&gt;0,ROUND((INDIRECT(ADDRESS(CX11,$CX$7,,,"ТаблицаСоответствия"))+CZ11)*$CX$8,0),)</f>
        <v>0</v>
      </c>
      <c r="CZ11" s="85"/>
      <c r="DA11" s="35"/>
      <c r="DB11" s="36">
        <f ca="1">IF(DA11&gt;0,ROUND((INDIRECT(ADDRESS(DA11,$DA$7,,,"ТаблицаСоответствия"))+DC11)*$DA$8,0),)</f>
        <v>0</v>
      </c>
      <c r="DC11" s="85"/>
      <c r="DD11" s="35"/>
      <c r="DE11" s="36">
        <f ca="1">IF(DD11&gt;0,ROUND((INDIRECT(ADDRESS(DD11,$DD$7,,,"ТаблицаСоответствия"))+DF11)*$DD$8,0),)</f>
        <v>0</v>
      </c>
      <c r="DF11" s="85"/>
      <c r="DG11" s="35"/>
      <c r="DH11" s="36">
        <f ca="1">IF(DG11&gt;0,ROUND((INDIRECT(ADDRESS(DG11,$DG$7,,,"ТаблицаСоответствия"))+DI11)*$DG$8,0),)</f>
        <v>0</v>
      </c>
      <c r="DI11" s="85"/>
      <c r="DJ11" s="35"/>
      <c r="DK11" s="36">
        <f ca="1">IF(DJ11&gt;0,ROUND((INDIRECT(ADDRESS(DJ11,$DJ$7,,,"ТаблицаСоответствия"))+DL11)*$DJ$8,0),)</f>
        <v>0</v>
      </c>
      <c r="DL11" s="85"/>
      <c r="DM11" s="127">
        <f ca="1">SUM(CS11,DB11,V11,AN11,BL11,CG11,CJ11,D11,G11,J11,M11,P11,S11,Y11,AK11,AT11,AW11,AE11,AH11,CM11,CP11,BF11,BX11,CA11,BI11,AB11,CV11,AZ11,CD11,BU11,DE11,BR11,BO11,AQ11,CY11,BC11,DH11,DK11)</f>
        <v>10</v>
      </c>
      <c r="DN11" s="367" t="str">
        <f t="shared" ref="DN11" si="1">B11</f>
        <v>Реут Леонид - Козлова Ульяна</v>
      </c>
      <c r="DO11" s="368"/>
      <c r="DP11" s="369"/>
      <c r="DQ11" s="228">
        <f t="shared" ref="DQ11" ca="1" si="2">IF(DM11&gt;0,RANK(DM11,$DM$10:$DM$25),0)</f>
        <v>2</v>
      </c>
    </row>
    <row r="12" spans="1:121" s="32" customFormat="1" x14ac:dyDescent="0.25">
      <c r="A12" s="220">
        <f t="shared" si="0"/>
        <v>3</v>
      </c>
      <c r="B12" s="176" t="s">
        <v>112</v>
      </c>
      <c r="C12" s="35">
        <v>5</v>
      </c>
      <c r="D12" s="217">
        <f ca="1">IF(C12&gt;0,(INDIRECT(ADDRESS(C12,$C$7,,,"ТаблицаСоответствия"))+E12)*$C$8,0)</f>
        <v>234</v>
      </c>
      <c r="E12" s="61"/>
      <c r="F12" s="35"/>
      <c r="G12" s="217">
        <f ca="1">IF(F12&gt;0,(INDIRECT(ADDRESS(F12,$F$7,,,"ТаблицаСоответствия"))+H12)*$F$8,0)</f>
        <v>0</v>
      </c>
      <c r="H12" s="61"/>
      <c r="I12" s="35"/>
      <c r="J12" s="217">
        <f ca="1">IF(I12&gt;0,(INDIRECT(ADDRESS(I12,$I$7,,,"ТаблицаСоответствия"))+K12)*$I$8,0)</f>
        <v>0</v>
      </c>
      <c r="K12" s="61"/>
      <c r="L12" s="35"/>
      <c r="M12" s="217">
        <f ca="1">IF(L12&gt;0,(INDIRECT(ADDRESS(L12,$L$7,,,"ТаблицаСоответствия"))+N12)*$L$8,0)</f>
        <v>0</v>
      </c>
      <c r="N12" s="61"/>
      <c r="O12" s="35"/>
      <c r="P12" s="217">
        <f ca="1">IF(O12&gt;0,(INDIRECT(ADDRESS(O12,$O$7,,,"ТаблицаСоответствия"))+Q12)*$O$8,0)</f>
        <v>0</v>
      </c>
      <c r="Q12" s="61"/>
      <c r="R12" s="35"/>
      <c r="S12" s="217">
        <f ca="1">IF(R12&gt;0,(INDIRECT(ADDRESS(R12,$R$7,,,"ТаблицаСоответствия"))+T12)*$R$8,0)</f>
        <v>0</v>
      </c>
      <c r="T12" s="61"/>
      <c r="U12" s="35"/>
      <c r="V12" s="217">
        <f ca="1">IF(U12&gt;0,(INDIRECT(ADDRESS(U12,$U$7,,,"ТаблицаСоответствия"))+W12)*$U$8,0)</f>
        <v>0</v>
      </c>
      <c r="W12" s="61"/>
      <c r="X12" s="35"/>
      <c r="Y12" s="217">
        <f ca="1">IF(X12&gt;0,(INDIRECT(ADDRESS(X12,$X$7,,,"ТаблицаСоответствия"))+Z12)*$X$8,0)</f>
        <v>0</v>
      </c>
      <c r="Z12" s="61"/>
      <c r="AA12" s="35"/>
      <c r="AB12" s="217">
        <f ca="1">IF(AA12&gt;0,(INDIRECT(ADDRESS(AA12,$AA$7,,,"ТаблицаСоответствия"))+AC12)*$AA$8,0)</f>
        <v>0</v>
      </c>
      <c r="AC12" s="61"/>
      <c r="AD12" s="35">
        <v>1</v>
      </c>
      <c r="AE12" s="217">
        <f ca="1">IF(AD12&gt;0,(INDIRECT(ADDRESS(AD12,$AD$7,,,"ТаблицаСоответствия"))+AF12)*$AD$8,0)</f>
        <v>131.20000000000002</v>
      </c>
      <c r="AF12" s="61"/>
      <c r="AG12" s="35">
        <v>1</v>
      </c>
      <c r="AH12" s="217">
        <f ca="1">IF(AG12&gt;0,(INDIRECT(ADDRESS(AG12,$AG$7,,,"ТаблицаСоответствия"))+AI12)*$AG$8,0)</f>
        <v>16.799999999999997</v>
      </c>
      <c r="AI12" s="61"/>
      <c r="AJ12" s="35"/>
      <c r="AK12" s="217">
        <f ca="1">IF(AJ12&gt;0,(INDIRECT(ADDRESS(AJ12,$AJ$7,,,"ТаблицаСоответствия"))+AL12)*$AJ$8,0)</f>
        <v>0</v>
      </c>
      <c r="AL12" s="61"/>
      <c r="AM12" s="35"/>
      <c r="AN12" s="217">
        <f ca="1">IF(AM12&gt;0,(INDIRECT(ADDRESS(AM12,$AM$7,,,"ТаблицаСоответствия"))+AO12)*$AM$8,0)</f>
        <v>0</v>
      </c>
      <c r="AO12" s="61"/>
      <c r="AP12" s="35"/>
      <c r="AQ12" s="231">
        <f ca="1">IF(AP12&gt;0,(INDIRECT(ADDRESS(AP12,$AP$7,,,"ТаблицаСоответствия"))+AR12)*$AP$8,0)</f>
        <v>0</v>
      </c>
      <c r="AR12" s="85"/>
      <c r="AS12" s="35"/>
      <c r="AT12" s="84">
        <f ca="1">IF(AS12&gt;0,ROUND((INDIRECT(ADDRESS(AS12,$AS$7,,,"ТаблицаСоответствия"))+AU12)*$AS$8,0),)</f>
        <v>0</v>
      </c>
      <c r="AU12" s="85"/>
      <c r="AV12" s="35"/>
      <c r="AW12" s="84">
        <f ca="1">IF(AV12&gt;0,ROUND((INDIRECT(ADDRESS(AV12,$AV$7,,,"ТаблицаСоответствия"))+AX12)*$AV$8,0),)</f>
        <v>0</v>
      </c>
      <c r="AX12" s="85"/>
      <c r="AY12" s="35"/>
      <c r="AZ12" s="36">
        <f ca="1">IF(AY12&gt;0,ROUND((INDIRECT(ADDRESS(AY12,$AY$7,,,"ТаблицаСоответствия"))+BA12)*$AY$8,0),)</f>
        <v>0</v>
      </c>
      <c r="BA12" s="85"/>
      <c r="BB12" s="35"/>
      <c r="BC12" s="36">
        <f ca="1">IF(BB12&gt;0,ROUND((INDIRECT(ADDRESS(BB12,$BB$7,,,"ТаблицаСоответствия"))+BD12)*$BB$8,0),)</f>
        <v>0</v>
      </c>
      <c r="BD12" s="85"/>
      <c r="BE12" s="35"/>
      <c r="BF12" s="36">
        <f ca="1">IF(BE12&gt;0,ROUND((INDIRECT(ADDRESS(BE12,$BE$7,,,"ТаблицаСоответствия"))+BG12)*$BE$8,0),)</f>
        <v>0</v>
      </c>
      <c r="BG12" s="85"/>
      <c r="BH12" s="35"/>
      <c r="BI12" s="36">
        <f ca="1">IF(BH12&gt;0,ROUND((INDIRECT(ADDRESS(BH12,$BH$7,,,"ТаблицаСоответствия"))+BJ12)*$BH$8,0),)</f>
        <v>0</v>
      </c>
      <c r="BJ12" s="85"/>
      <c r="BK12" s="35"/>
      <c r="BL12" s="36">
        <f ca="1">IF(BK12&gt;0,ROUND((INDIRECT(ADDRESS(BK12,$BK$7,,,"ТаблицаСоответствия"))+BM12)*$BK$8,0),)</f>
        <v>0</v>
      </c>
      <c r="BM12" s="85"/>
      <c r="BN12" s="35"/>
      <c r="BO12" s="36">
        <f ca="1">IF(BN12&gt;0,ROUND((INDIRECT(ADDRESS(BN12,$BN$7,,,"ТаблицаСоответствия"))+BP12)*$BN$8,0),)</f>
        <v>0</v>
      </c>
      <c r="BP12" s="85"/>
      <c r="BQ12" s="35"/>
      <c r="BR12" s="36">
        <f ca="1">IF(BQ12&gt;0,ROUND((INDIRECT(ADDRESS(BQ12,$BQ$7,,,"ТаблицаСоответствия"))+BS12)*$BQ$8,0),)</f>
        <v>0</v>
      </c>
      <c r="BS12" s="85"/>
      <c r="BT12" s="35"/>
      <c r="BU12" s="36">
        <f ca="1">IF(BT12&gt;0,ROUND((INDIRECT(ADDRESS(BT12,$BT$7,,,"ТаблицаСоответствия"))+BV12)*$BT$8,0),)</f>
        <v>0</v>
      </c>
      <c r="BV12" s="85"/>
      <c r="BW12" s="35"/>
      <c r="BX12" s="36">
        <f ca="1">IF(BW12&gt;0,ROUND((INDIRECT(ADDRESS(BW12,$BW$7,,,"ТаблицаСоответствия"))+BY12)*$BW$8,0),)</f>
        <v>0</v>
      </c>
      <c r="BY12" s="85"/>
      <c r="BZ12" s="35"/>
      <c r="CA12" s="36">
        <f ca="1">IF(BZ12&gt;0,ROUND((INDIRECT(ADDRESS(BZ12,$BZ$7,,,"ТаблицаСоответствия"))+CB12)*$BZ$8,0),)</f>
        <v>0</v>
      </c>
      <c r="CB12" s="85"/>
      <c r="CC12" s="35"/>
      <c r="CD12" s="36">
        <f ca="1">IF(CC12&gt;0,ROUND((INDIRECT(ADDRESS(CC12,$CC$7,,,"ТаблицаСоответствия"))+CE12)*$CC$8,0),)</f>
        <v>0</v>
      </c>
      <c r="CE12" s="85"/>
      <c r="CF12" s="35"/>
      <c r="CG12" s="36">
        <f ca="1">IF(CF12&gt;0,ROUND((INDIRECT(ADDRESS(CF12,$CF$7,,,"ТаблицаСоответствия"))+CH12)*$CF$8,0),)</f>
        <v>0</v>
      </c>
      <c r="CH12" s="85"/>
      <c r="CI12" s="35"/>
      <c r="CJ12" s="36">
        <f ca="1">IF(CI12&gt;0,ROUND((INDIRECT(ADDRESS(CI12,$CI$7,,,"ТаблицаСоответствия"))+CK12)*$CI$8,0),)</f>
        <v>0</v>
      </c>
      <c r="CK12" s="85"/>
      <c r="CL12" s="35"/>
      <c r="CM12" s="36">
        <f ca="1">IF(CL12&gt;0,ROUND((INDIRECT(ADDRESS(CL12,$CL$7,,,"ТаблицаСоответствия"))+CN12)*$CL$8,0),)</f>
        <v>0</v>
      </c>
      <c r="CN12" s="61"/>
      <c r="CO12" s="35"/>
      <c r="CP12" s="36">
        <f ca="1">IF(CO12&gt;0,ROUND((INDIRECT(ADDRESS(CO12,$CO$7,,,"ТаблицаСоответствия"))+CQ12)*$CO$8,0),)</f>
        <v>0</v>
      </c>
      <c r="CQ12" s="61"/>
      <c r="CR12" s="35"/>
      <c r="CS12" s="232">
        <f ca="1">IF(CR12&gt;0,ROUND((INDIRECT(ADDRESS(CR12,$CR$7,,,"ТаблицаСоответствия"))+CT12)*$CR$8,0),)</f>
        <v>0</v>
      </c>
      <c r="CT12" s="85"/>
      <c r="CU12" s="35"/>
      <c r="CV12" s="36">
        <f ca="1">IF(CU12&gt;0,ROUND((INDIRECT(ADDRESS(CU12,$CU$7,,,"ТаблицаСоответствия"))+CW12)*$CU$8,0),)</f>
        <v>0</v>
      </c>
      <c r="CW12" s="85"/>
      <c r="CX12" s="35"/>
      <c r="CY12" s="36">
        <f ca="1">IF(CX12&gt;0,ROUND((INDIRECT(ADDRESS(CX12,$CX$7,,,"ТаблицаСоответствия"))+CZ12)*$CX$8,0),)</f>
        <v>0</v>
      </c>
      <c r="CZ12" s="85"/>
      <c r="DA12" s="35"/>
      <c r="DB12" s="36">
        <f ca="1">IF(DA12&gt;0,ROUND((INDIRECT(ADDRESS(DA12,$DA$7,,,"ТаблицаСоответствия"))+DC12)*$DA$8,0),)</f>
        <v>0</v>
      </c>
      <c r="DC12" s="85"/>
      <c r="DD12" s="35"/>
      <c r="DE12" s="36">
        <f ca="1">IF(DD12&gt;0,ROUND((INDIRECT(ADDRESS(DD12,$DD$7,,,"ТаблицаСоответствия"))+DF12)*$DD$8,0),)</f>
        <v>0</v>
      </c>
      <c r="DF12" s="85"/>
      <c r="DG12" s="35"/>
      <c r="DH12" s="36">
        <f ca="1">IF(DG12&gt;0,ROUND((INDIRECT(ADDRESS(DG12,$DG$7,,,"ТаблицаСоответствия"))+DI12)*$DG$8,0),)</f>
        <v>0</v>
      </c>
      <c r="DI12" s="85"/>
      <c r="DJ12" s="35"/>
      <c r="DK12" s="36">
        <f ca="1">IF(DJ12&gt;0,ROUND((INDIRECT(ADDRESS(DJ12,$DJ$7,,,"ТаблицаСоответствия"))+DL12)*$DJ$8,0),)</f>
        <v>0</v>
      </c>
      <c r="DL12" s="85"/>
      <c r="DM12" s="127">
        <v>0</v>
      </c>
      <c r="DN12" s="367" t="str">
        <f t="shared" ref="DN12" si="3">B12</f>
        <v>Завьялов Артем - Шадрина Алина (РАСПАЛАСЬ!)</v>
      </c>
      <c r="DO12" s="368"/>
      <c r="DP12" s="369"/>
      <c r="DQ12" s="228">
        <f t="shared" ref="DQ12" si="4">IF(DM12&gt;0,RANK(DM12,$DM$10:$DM$25),0)</f>
        <v>0</v>
      </c>
    </row>
    <row r="13" spans="1:121" s="89" customFormat="1" x14ac:dyDescent="0.25">
      <c r="A13" s="86"/>
      <c r="D13" s="219"/>
      <c r="E13" s="88"/>
      <c r="G13" s="219"/>
      <c r="H13" s="88"/>
      <c r="J13" s="219"/>
      <c r="K13" s="88"/>
      <c r="M13" s="219"/>
      <c r="N13" s="88"/>
      <c r="P13" s="219"/>
      <c r="Q13" s="88"/>
      <c r="S13" s="219"/>
      <c r="T13" s="88"/>
      <c r="V13" s="219"/>
      <c r="W13" s="88"/>
      <c r="Y13" s="219"/>
      <c r="Z13" s="88"/>
      <c r="AB13" s="219"/>
      <c r="AC13" s="88"/>
      <c r="AE13" s="219"/>
      <c r="AF13" s="88"/>
      <c r="AH13" s="219"/>
      <c r="AI13" s="88"/>
      <c r="AK13" s="219"/>
      <c r="AL13" s="88"/>
      <c r="AN13" s="219"/>
      <c r="AO13" s="88"/>
      <c r="AQ13" s="219"/>
      <c r="AR13" s="88"/>
      <c r="AT13" s="88"/>
      <c r="AU13" s="88"/>
      <c r="AW13" s="88"/>
      <c r="AX13" s="88"/>
      <c r="AZ13" s="88"/>
      <c r="BA13" s="88"/>
      <c r="BC13" s="88"/>
      <c r="BD13" s="88"/>
      <c r="BF13" s="88"/>
      <c r="BG13" s="88"/>
      <c r="BI13" s="88"/>
      <c r="BJ13" s="88"/>
      <c r="BL13" s="88"/>
      <c r="BM13" s="88"/>
      <c r="BO13" s="88"/>
      <c r="BP13" s="88"/>
      <c r="BR13" s="88"/>
      <c r="BS13" s="88"/>
      <c r="BU13" s="88"/>
      <c r="BV13" s="88"/>
      <c r="BX13" s="88"/>
      <c r="BY13" s="88"/>
      <c r="CA13" s="88"/>
      <c r="CB13" s="88"/>
      <c r="CD13" s="88"/>
      <c r="CE13" s="88"/>
      <c r="CG13" s="88"/>
      <c r="CH13" s="88"/>
      <c r="CJ13" s="88"/>
      <c r="CK13" s="88"/>
      <c r="CM13" s="88"/>
      <c r="CN13" s="88"/>
      <c r="CP13" s="88"/>
      <c r="CQ13" s="88"/>
      <c r="CS13" s="88"/>
      <c r="CT13" s="88"/>
      <c r="CV13" s="88"/>
      <c r="CW13" s="88"/>
      <c r="CY13" s="88"/>
      <c r="CZ13" s="88"/>
      <c r="DB13" s="88"/>
      <c r="DC13" s="88"/>
      <c r="DE13" s="88"/>
      <c r="DF13" s="88"/>
      <c r="DH13" s="88"/>
      <c r="DI13" s="88"/>
      <c r="DK13" s="88"/>
      <c r="DL13" s="88"/>
      <c r="DM13" s="225"/>
      <c r="DN13" s="210"/>
      <c r="DO13" s="210"/>
      <c r="DP13" s="210"/>
      <c r="DQ13" s="86"/>
    </row>
    <row r="14" spans="1:121" s="89" customFormat="1" x14ac:dyDescent="0.25">
      <c r="A14" s="86"/>
      <c r="D14" s="219"/>
      <c r="E14" s="88"/>
      <c r="G14" s="219"/>
      <c r="H14" s="88"/>
      <c r="J14" s="219"/>
      <c r="K14" s="88"/>
      <c r="M14" s="219"/>
      <c r="N14" s="88"/>
      <c r="P14" s="219"/>
      <c r="Q14" s="88"/>
      <c r="S14" s="219"/>
      <c r="T14" s="88"/>
      <c r="V14" s="219"/>
      <c r="W14" s="88"/>
      <c r="Y14" s="219"/>
      <c r="Z14" s="88"/>
      <c r="AB14" s="219"/>
      <c r="AC14" s="88"/>
      <c r="AE14" s="219"/>
      <c r="AF14" s="88"/>
      <c r="AH14" s="219"/>
      <c r="AI14" s="88"/>
      <c r="AK14" s="219"/>
      <c r="AL14" s="88"/>
      <c r="AN14" s="219"/>
      <c r="AO14" s="88"/>
      <c r="AQ14" s="219"/>
      <c r="AR14" s="88"/>
      <c r="AT14" s="88"/>
      <c r="AU14" s="88"/>
      <c r="AW14" s="88"/>
      <c r="AX14" s="88"/>
      <c r="AZ14" s="88"/>
      <c r="BA14" s="88"/>
      <c r="BC14" s="88"/>
      <c r="BD14" s="88"/>
      <c r="BF14" s="88"/>
      <c r="BG14" s="88"/>
      <c r="BI14" s="88"/>
      <c r="BJ14" s="88"/>
      <c r="BL14" s="88"/>
      <c r="BM14" s="88"/>
      <c r="BO14" s="88"/>
      <c r="BP14" s="88"/>
      <c r="BR14" s="88"/>
      <c r="BS14" s="88"/>
      <c r="BU14" s="88"/>
      <c r="BV14" s="88"/>
      <c r="BX14" s="88"/>
      <c r="BY14" s="88"/>
      <c r="CA14" s="88"/>
      <c r="CB14" s="88"/>
      <c r="CD14" s="88"/>
      <c r="CE14" s="88"/>
      <c r="CG14" s="88"/>
      <c r="CH14" s="88"/>
      <c r="CJ14" s="88"/>
      <c r="CK14" s="88"/>
      <c r="CM14" s="88"/>
      <c r="CN14" s="88"/>
      <c r="CP14" s="88"/>
      <c r="CQ14" s="88"/>
      <c r="CS14" s="88"/>
      <c r="CT14" s="88"/>
      <c r="CV14" s="88"/>
      <c r="CW14" s="88"/>
      <c r="CY14" s="88"/>
      <c r="CZ14" s="88"/>
      <c r="DB14" s="88"/>
      <c r="DC14" s="88"/>
      <c r="DE14" s="88"/>
      <c r="DF14" s="88"/>
      <c r="DH14" s="88"/>
      <c r="DI14" s="88"/>
      <c r="DK14" s="88"/>
      <c r="DL14" s="88"/>
      <c r="DM14" s="225"/>
      <c r="DN14" s="286"/>
      <c r="DO14" s="286"/>
      <c r="DP14" s="286"/>
      <c r="DQ14" s="86"/>
    </row>
    <row r="15" spans="1:121" s="89" customFormat="1" x14ac:dyDescent="0.25">
      <c r="A15" s="86"/>
      <c r="D15" s="219"/>
      <c r="E15" s="88"/>
      <c r="G15" s="219"/>
      <c r="H15" s="88"/>
      <c r="J15" s="219"/>
      <c r="K15" s="88"/>
      <c r="M15" s="219"/>
      <c r="N15" s="88"/>
      <c r="P15" s="219"/>
      <c r="Q15" s="88"/>
      <c r="S15" s="219"/>
      <c r="T15" s="88"/>
      <c r="V15" s="219"/>
      <c r="W15" s="88"/>
      <c r="Y15" s="219"/>
      <c r="Z15" s="88"/>
      <c r="AB15" s="219"/>
      <c r="AC15" s="88"/>
      <c r="AE15" s="219"/>
      <c r="AF15" s="88"/>
      <c r="AH15" s="219"/>
      <c r="AI15" s="88"/>
      <c r="AK15" s="219"/>
      <c r="AL15" s="88"/>
      <c r="AN15" s="219"/>
      <c r="AO15" s="88"/>
      <c r="AQ15" s="219"/>
      <c r="AR15" s="88"/>
      <c r="AT15" s="88"/>
      <c r="AU15" s="88"/>
      <c r="AW15" s="88"/>
      <c r="AX15" s="88"/>
      <c r="AZ15" s="88"/>
      <c r="BA15" s="88"/>
      <c r="BC15" s="88"/>
      <c r="BD15" s="88"/>
      <c r="BF15" s="88"/>
      <c r="BG15" s="88"/>
      <c r="BI15" s="88"/>
      <c r="BJ15" s="88"/>
      <c r="BL15" s="88"/>
      <c r="BM15" s="88"/>
      <c r="BO15" s="88"/>
      <c r="BP15" s="88"/>
      <c r="BR15" s="88"/>
      <c r="BS15" s="88"/>
      <c r="BU15" s="88"/>
      <c r="BV15" s="88"/>
      <c r="BX15" s="88"/>
      <c r="BY15" s="88"/>
      <c r="CA15" s="88"/>
      <c r="CB15" s="88"/>
      <c r="CD15" s="88"/>
      <c r="CE15" s="88"/>
      <c r="CG15" s="88"/>
      <c r="CH15" s="88"/>
      <c r="CJ15" s="88"/>
      <c r="CK15" s="88"/>
      <c r="CM15" s="88"/>
      <c r="CN15" s="88"/>
      <c r="CP15" s="88"/>
      <c r="CQ15" s="88"/>
      <c r="CS15" s="88"/>
      <c r="CT15" s="88"/>
      <c r="CV15" s="88"/>
      <c r="CW15" s="88"/>
      <c r="CY15" s="88"/>
      <c r="CZ15" s="88"/>
      <c r="DB15" s="88"/>
      <c r="DC15" s="88"/>
      <c r="DE15" s="88"/>
      <c r="DF15" s="88"/>
      <c r="DH15" s="88"/>
      <c r="DI15" s="88"/>
      <c r="DK15" s="88"/>
      <c r="DL15" s="88"/>
      <c r="DM15" s="225"/>
      <c r="DN15" s="286"/>
      <c r="DO15" s="286"/>
      <c r="DP15" s="286"/>
      <c r="DQ15" s="86"/>
    </row>
    <row r="16" spans="1:121" s="89" customFormat="1" x14ac:dyDescent="0.25">
      <c r="A16" s="86"/>
      <c r="B16" s="91"/>
      <c r="D16" s="219"/>
      <c r="E16" s="88"/>
      <c r="G16" s="219"/>
      <c r="H16" s="88"/>
      <c r="J16" s="219"/>
      <c r="K16" s="88"/>
      <c r="M16" s="219"/>
      <c r="N16" s="88"/>
      <c r="P16" s="219"/>
      <c r="Q16" s="88"/>
      <c r="S16" s="219"/>
      <c r="T16" s="88"/>
      <c r="V16" s="219"/>
      <c r="W16" s="88"/>
      <c r="Y16" s="219"/>
      <c r="Z16" s="88"/>
      <c r="AB16" s="219"/>
      <c r="AC16" s="88"/>
      <c r="AE16" s="219"/>
      <c r="AF16" s="88"/>
      <c r="AH16" s="219"/>
      <c r="AI16" s="88"/>
      <c r="AK16" s="219"/>
      <c r="AL16" s="88"/>
      <c r="AN16" s="219"/>
      <c r="AO16" s="88"/>
      <c r="AQ16" s="219"/>
      <c r="AR16" s="88"/>
      <c r="AT16" s="88"/>
      <c r="AU16" s="88"/>
      <c r="AW16" s="88"/>
      <c r="AX16" s="88"/>
      <c r="AZ16" s="88"/>
      <c r="BA16" s="88"/>
      <c r="BC16" s="88"/>
      <c r="BD16" s="88"/>
      <c r="BF16" s="88"/>
      <c r="BG16" s="88"/>
      <c r="BI16" s="88"/>
      <c r="BJ16" s="88"/>
      <c r="BL16" s="88"/>
      <c r="BM16" s="88"/>
      <c r="BO16" s="88"/>
      <c r="BP16" s="88"/>
      <c r="BR16" s="88"/>
      <c r="BS16" s="88"/>
      <c r="BU16" s="88"/>
      <c r="BV16" s="88"/>
      <c r="BX16" s="88"/>
      <c r="BY16" s="88"/>
      <c r="CA16" s="88"/>
      <c r="CB16" s="88"/>
      <c r="CD16" s="88"/>
      <c r="CE16" s="88"/>
      <c r="CG16" s="88"/>
      <c r="CH16" s="88"/>
      <c r="CJ16" s="88"/>
      <c r="CK16" s="88"/>
      <c r="CM16" s="88"/>
      <c r="CN16" s="88"/>
      <c r="CP16" s="88"/>
      <c r="CQ16" s="88"/>
      <c r="CS16" s="88"/>
      <c r="CT16" s="88"/>
      <c r="CV16" s="88"/>
      <c r="CW16" s="88"/>
      <c r="CY16" s="88"/>
      <c r="CZ16" s="88"/>
      <c r="DB16" s="88"/>
      <c r="DC16" s="88"/>
      <c r="DE16" s="88"/>
      <c r="DF16" s="88"/>
      <c r="DH16" s="88"/>
      <c r="DI16" s="88"/>
      <c r="DK16" s="88"/>
      <c r="DL16" s="88"/>
      <c r="DM16" s="225"/>
      <c r="DN16" s="210"/>
      <c r="DO16" s="210"/>
      <c r="DP16" s="210"/>
      <c r="DQ16" s="86"/>
    </row>
    <row r="17" spans="1:121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219"/>
      <c r="AR17" s="88"/>
      <c r="AT17" s="88"/>
      <c r="AU17" s="88"/>
      <c r="AW17" s="88"/>
      <c r="AX17" s="88"/>
      <c r="AZ17" s="88"/>
      <c r="BA17" s="88"/>
      <c r="BC17" s="88"/>
      <c r="BD17" s="88"/>
      <c r="BF17" s="88"/>
      <c r="BG17" s="88"/>
      <c r="BI17" s="88"/>
      <c r="BJ17" s="88"/>
      <c r="BL17" s="88"/>
      <c r="BM17" s="88"/>
      <c r="BO17" s="88"/>
      <c r="BP17" s="88"/>
      <c r="BR17" s="88"/>
      <c r="BS17" s="88"/>
      <c r="BU17" s="88"/>
      <c r="BV17" s="88"/>
      <c r="BX17" s="88"/>
      <c r="BY17" s="88"/>
      <c r="CA17" s="88"/>
      <c r="CB17" s="88"/>
      <c r="CD17" s="88"/>
      <c r="CE17" s="88"/>
      <c r="CG17" s="88"/>
      <c r="CH17" s="88"/>
      <c r="CJ17" s="88"/>
      <c r="CK17" s="88"/>
      <c r="CM17" s="88"/>
      <c r="CN17" s="88"/>
      <c r="CP17" s="88"/>
      <c r="CQ17" s="88"/>
      <c r="CS17" s="88"/>
      <c r="CT17" s="88"/>
      <c r="CV17" s="88"/>
      <c r="CW17" s="88"/>
      <c r="CY17" s="88"/>
      <c r="CZ17" s="88"/>
      <c r="DB17" s="88"/>
      <c r="DC17" s="88"/>
      <c r="DE17" s="88"/>
      <c r="DF17" s="88"/>
      <c r="DH17" s="88"/>
      <c r="DI17" s="88"/>
      <c r="DK17" s="88"/>
      <c r="DL17" s="88"/>
      <c r="DM17" s="225"/>
      <c r="DN17" s="210"/>
      <c r="DO17" s="210"/>
      <c r="DP17" s="210"/>
      <c r="DQ17" s="86"/>
    </row>
    <row r="18" spans="1:121" s="89" customFormat="1" x14ac:dyDescent="0.25">
      <c r="A18" s="86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T18" s="88"/>
      <c r="AU18" s="88"/>
      <c r="AW18" s="88"/>
      <c r="AX18" s="88"/>
      <c r="AZ18" s="88"/>
      <c r="BA18" s="88"/>
      <c r="BC18" s="88"/>
      <c r="BD18" s="88"/>
      <c r="BF18" s="88"/>
      <c r="BG18" s="88"/>
      <c r="BI18" s="88"/>
      <c r="BJ18" s="88"/>
      <c r="BL18" s="88"/>
      <c r="BM18" s="88"/>
      <c r="BO18" s="88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M18" s="225"/>
      <c r="DN18" s="210"/>
      <c r="DO18" s="210"/>
      <c r="DP18" s="210"/>
      <c r="DQ18" s="86"/>
    </row>
    <row r="19" spans="1:121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88"/>
      <c r="AU19" s="88"/>
      <c r="AW19" s="88"/>
      <c r="AX19" s="88"/>
      <c r="AZ19" s="88"/>
      <c r="BA19" s="88"/>
      <c r="BC19" s="88"/>
      <c r="BD19" s="88"/>
      <c r="BF19" s="88"/>
      <c r="BG19" s="88"/>
      <c r="BI19" s="88"/>
      <c r="BJ19" s="88"/>
      <c r="BL19" s="88"/>
      <c r="BM19" s="88"/>
      <c r="BO19" s="88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M19" s="225"/>
      <c r="DN19" s="210"/>
      <c r="DO19" s="210"/>
      <c r="DP19" s="210"/>
      <c r="DQ19" s="86"/>
    </row>
    <row r="20" spans="1:121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88"/>
      <c r="AU20" s="88"/>
      <c r="AW20" s="88"/>
      <c r="AX20" s="88"/>
      <c r="AZ20" s="88"/>
      <c r="BA20" s="88"/>
      <c r="BC20" s="88"/>
      <c r="BD20" s="88"/>
      <c r="BF20" s="88"/>
      <c r="BG20" s="88"/>
      <c r="BI20" s="88"/>
      <c r="BJ20" s="88"/>
      <c r="BL20" s="88"/>
      <c r="BM20" s="88"/>
      <c r="BO20" s="88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M20" s="225"/>
      <c r="DN20" s="210"/>
      <c r="DO20" s="210"/>
      <c r="DP20" s="210"/>
      <c r="DQ20" s="86"/>
    </row>
    <row r="21" spans="1:121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I21" s="88"/>
      <c r="BJ21" s="88"/>
      <c r="BL21" s="88"/>
      <c r="BM21" s="88"/>
      <c r="BO21" s="88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M21" s="225"/>
      <c r="DN21" s="210"/>
      <c r="DO21" s="210"/>
      <c r="DP21" s="210"/>
      <c r="DQ21" s="86"/>
    </row>
    <row r="22" spans="1:121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I22" s="88"/>
      <c r="BJ22" s="88"/>
      <c r="BL22" s="88"/>
      <c r="BM22" s="88"/>
      <c r="BO22" s="88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M22" s="225"/>
      <c r="DN22" s="210"/>
      <c r="DO22" s="210"/>
      <c r="DP22" s="210"/>
      <c r="DQ22" s="86"/>
    </row>
    <row r="23" spans="1:121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88"/>
      <c r="AU23" s="88"/>
      <c r="AW23" s="88"/>
      <c r="AX23" s="88"/>
      <c r="AZ23" s="88"/>
      <c r="BA23" s="88"/>
      <c r="BC23" s="88"/>
      <c r="BD23" s="88"/>
      <c r="BF23" s="88"/>
      <c r="BG23" s="88"/>
      <c r="BI23" s="88"/>
      <c r="BJ23" s="88"/>
      <c r="BL23" s="88"/>
      <c r="BM23" s="88"/>
      <c r="BO23" s="88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M23" s="225"/>
      <c r="DN23" s="286"/>
      <c r="DO23" s="286"/>
      <c r="DP23" s="286"/>
      <c r="DQ23" s="86"/>
    </row>
    <row r="24" spans="1:121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88"/>
      <c r="AU24" s="88"/>
      <c r="AW24" s="88"/>
      <c r="AX24" s="88"/>
      <c r="AZ24" s="88"/>
      <c r="BA24" s="88"/>
      <c r="BC24" s="88"/>
      <c r="BD24" s="88"/>
      <c r="BF24" s="88"/>
      <c r="BG24" s="88"/>
      <c r="BI24" s="88"/>
      <c r="BJ24" s="88"/>
      <c r="BL24" s="88"/>
      <c r="BM24" s="88"/>
      <c r="BO24" s="88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M24" s="225"/>
      <c r="DN24" s="286"/>
      <c r="DO24" s="286"/>
      <c r="DP24" s="286"/>
      <c r="DQ24" s="86"/>
    </row>
    <row r="25" spans="1:121" s="89" customFormat="1" x14ac:dyDescent="0.25">
      <c r="A25" s="86"/>
      <c r="B25" s="224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M25" s="225"/>
      <c r="DN25" s="286"/>
      <c r="DO25" s="286"/>
      <c r="DP25" s="286"/>
      <c r="DQ25" s="86"/>
    </row>
    <row r="26" spans="1:121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</row>
  </sheetData>
  <sortState ref="B10:DM12">
    <sortCondition descending="1" ref="DM10"/>
  </sortState>
  <mergeCells count="161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CL5:CN5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AJ6:AL6"/>
    <mergeCell ref="AM6:AO6"/>
    <mergeCell ref="AP6:AR6"/>
    <mergeCell ref="DG5:DI5"/>
    <mergeCell ref="DJ5:DL5"/>
    <mergeCell ref="C6:E6"/>
    <mergeCell ref="F6:H6"/>
    <mergeCell ref="I6:K6"/>
    <mergeCell ref="L6:N6"/>
    <mergeCell ref="O6:Q6"/>
    <mergeCell ref="R6:T6"/>
    <mergeCell ref="U6:W6"/>
    <mergeCell ref="X6:Z6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DD6:DF6"/>
    <mergeCell ref="DG6:DI6"/>
    <mergeCell ref="DJ6:DL6"/>
    <mergeCell ref="CC6:CE6"/>
    <mergeCell ref="CF6:CH6"/>
    <mergeCell ref="CI6:CK6"/>
    <mergeCell ref="CL6:CN6"/>
    <mergeCell ref="CO6:CQ6"/>
    <mergeCell ref="CR6:CT6"/>
    <mergeCell ref="C7:E7"/>
    <mergeCell ref="F7:H7"/>
    <mergeCell ref="I7:K7"/>
    <mergeCell ref="L7:N7"/>
    <mergeCell ref="O7:Q7"/>
    <mergeCell ref="R7:T7"/>
    <mergeCell ref="CU6:CW6"/>
    <mergeCell ref="CX6:CZ6"/>
    <mergeCell ref="DA6:DC6"/>
    <mergeCell ref="BK6:BM6"/>
    <mergeCell ref="BN6:BP6"/>
    <mergeCell ref="BQ6:BS6"/>
    <mergeCell ref="BT6:BV6"/>
    <mergeCell ref="BW6:BY6"/>
    <mergeCell ref="BZ6:CB6"/>
    <mergeCell ref="AS6:AU6"/>
    <mergeCell ref="AV6:AX6"/>
    <mergeCell ref="AY6:BA6"/>
    <mergeCell ref="BB6:BD6"/>
    <mergeCell ref="BE6:BG6"/>
    <mergeCell ref="BH6:BJ6"/>
    <mergeCell ref="AA6:AC6"/>
    <mergeCell ref="AD6:AF6"/>
    <mergeCell ref="AG6:AI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A8:AC8"/>
    <mergeCell ref="AD8:AF8"/>
    <mergeCell ref="AG8:AI8"/>
    <mergeCell ref="AJ8:AL8"/>
    <mergeCell ref="AM8:AO8"/>
    <mergeCell ref="AP8:AR8"/>
    <mergeCell ref="DG7:DI7"/>
    <mergeCell ref="DJ7:DL7"/>
    <mergeCell ref="C8:E8"/>
    <mergeCell ref="F8:H8"/>
    <mergeCell ref="I8:K8"/>
    <mergeCell ref="L8:N8"/>
    <mergeCell ref="O8:Q8"/>
    <mergeCell ref="R8:T8"/>
    <mergeCell ref="U8:W8"/>
    <mergeCell ref="X8:Z8"/>
    <mergeCell ref="CO7:CQ7"/>
    <mergeCell ref="CR7:CT7"/>
    <mergeCell ref="CU7:CW7"/>
    <mergeCell ref="CX7:CZ7"/>
    <mergeCell ref="DA7:DC7"/>
    <mergeCell ref="DD7:DF7"/>
    <mergeCell ref="BW7:BY7"/>
    <mergeCell ref="BZ7:CB7"/>
    <mergeCell ref="BK8:BM8"/>
    <mergeCell ref="BN8:BP8"/>
    <mergeCell ref="BQ8:BS8"/>
    <mergeCell ref="BT8:BV8"/>
    <mergeCell ref="BW8:BY8"/>
    <mergeCell ref="BZ8:CB8"/>
    <mergeCell ref="AS8:AU8"/>
    <mergeCell ref="AV8:AX8"/>
    <mergeCell ref="AY8:BA8"/>
    <mergeCell ref="BB8:BD8"/>
    <mergeCell ref="BE8:BG8"/>
    <mergeCell ref="BH8:BJ8"/>
    <mergeCell ref="CU8:CW8"/>
    <mergeCell ref="CX8:CZ8"/>
    <mergeCell ref="DA8:DC8"/>
    <mergeCell ref="DD8:DF8"/>
    <mergeCell ref="DG8:DI8"/>
    <mergeCell ref="DJ8:DL8"/>
    <mergeCell ref="CC8:CE8"/>
    <mergeCell ref="CF8:CH8"/>
    <mergeCell ref="CI8:CK8"/>
    <mergeCell ref="CL8:CN8"/>
    <mergeCell ref="CO8:CQ8"/>
    <mergeCell ref="CR8:CT8"/>
    <mergeCell ref="DN23:DP23"/>
    <mergeCell ref="DN24:DP24"/>
    <mergeCell ref="DN25:DP25"/>
    <mergeCell ref="DN9:DP9"/>
    <mergeCell ref="DN10:DP10"/>
    <mergeCell ref="DN11:DP11"/>
    <mergeCell ref="DN12:DP12"/>
    <mergeCell ref="DN14:DP14"/>
    <mergeCell ref="DN15:DP15"/>
  </mergeCells>
  <conditionalFormatting sqref="DQ10:DQ11 DQ13:DQ25">
    <cfRule type="cellIs" dxfId="46" priority="5" stopIfTrue="1" operator="equal">
      <formula>2</formula>
    </cfRule>
    <cfRule type="cellIs" dxfId="45" priority="6" stopIfTrue="1" operator="equal">
      <formula>3</formula>
    </cfRule>
    <cfRule type="cellIs" dxfId="44" priority="7" stopIfTrue="1" operator="equal">
      <formula>2</formula>
    </cfRule>
    <cfRule type="cellIs" dxfId="43" priority="8" stopIfTrue="1" operator="equal">
      <formula>1</formula>
    </cfRule>
  </conditionalFormatting>
  <conditionalFormatting sqref="DQ12">
    <cfRule type="cellIs" dxfId="42" priority="1" stopIfTrue="1" operator="equal">
      <formula>2</formula>
    </cfRule>
    <cfRule type="cellIs" dxfId="41" priority="2" stopIfTrue="1" operator="equal">
      <formula>3</formula>
    </cfRule>
    <cfRule type="cellIs" dxfId="40" priority="3" stopIfTrue="1" operator="equal">
      <formula>2</formula>
    </cfRule>
    <cfRule type="cellIs" dxfId="39" priority="4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X30"/>
  <sheetViews>
    <sheetView zoomScale="70" zoomScaleNormal="70" workbookViewId="0">
      <selection activeCell="B1" sqref="B1"/>
    </sheetView>
  </sheetViews>
  <sheetFormatPr defaultRowHeight="15" x14ac:dyDescent="0.25"/>
  <cols>
    <col min="1" max="1" width="3.5703125" customWidth="1"/>
    <col min="2" max="2" width="43" customWidth="1"/>
    <col min="3" max="11" width="6.140625" customWidth="1"/>
    <col min="12" max="12" width="6.5703125" bestFit="1" customWidth="1"/>
    <col min="13" max="13" width="5.28515625" bestFit="1" customWidth="1"/>
    <col min="14" max="14" width="7" customWidth="1"/>
    <col min="15" max="15" width="6.5703125" bestFit="1" customWidth="1"/>
    <col min="16" max="16" width="5.28515625" bestFit="1" customWidth="1"/>
    <col min="17" max="17" width="6.28515625" bestFit="1" customWidth="1"/>
    <col min="18" max="18" width="6.5703125" bestFit="1" customWidth="1"/>
    <col min="19" max="19" width="5.28515625" bestFit="1" customWidth="1"/>
    <col min="20" max="20" width="6.28515625" bestFit="1" customWidth="1"/>
    <col min="21" max="21" width="6.5703125" bestFit="1" customWidth="1"/>
    <col min="22" max="22" width="5.7109375" bestFit="1" customWidth="1"/>
    <col min="23" max="23" width="6.28515625" bestFit="1" customWidth="1"/>
    <col min="24" max="24" width="6.5703125" bestFit="1" customWidth="1"/>
    <col min="25" max="25" width="5.7109375" bestFit="1" customWidth="1"/>
    <col min="26" max="26" width="6.28515625" bestFit="1" customWidth="1"/>
    <col min="27" max="27" width="6.5703125" bestFit="1" customWidth="1"/>
    <col min="28" max="28" width="5.7109375" bestFit="1" customWidth="1"/>
    <col min="29" max="29" width="6.28515625" bestFit="1" customWidth="1"/>
    <col min="30" max="30" width="6.5703125" bestFit="1" customWidth="1"/>
    <col min="31" max="31" width="5.7109375" bestFit="1" customWidth="1"/>
    <col min="32" max="32" width="6.28515625" bestFit="1" customWidth="1"/>
    <col min="33" max="33" width="6.5703125" bestFit="1" customWidth="1"/>
    <col min="34" max="34" width="5.7109375" bestFit="1" customWidth="1"/>
    <col min="35" max="35" width="6.28515625" bestFit="1" customWidth="1"/>
    <col min="36" max="36" width="6.5703125" bestFit="1" customWidth="1"/>
    <col min="37" max="37" width="5.7109375" bestFit="1" customWidth="1"/>
    <col min="38" max="38" width="6.28515625" bestFit="1" customWidth="1"/>
    <col min="39" max="39" width="6.5703125" bestFit="1" customWidth="1"/>
    <col min="40" max="40" width="5.7109375" bestFit="1" customWidth="1"/>
    <col min="41" max="41" width="6.28515625" bestFit="1" customWidth="1"/>
    <col min="42" max="42" width="6.5703125" hidden="1" customWidth="1"/>
    <col min="43" max="43" width="5.7109375" hidden="1" customWidth="1"/>
    <col min="44" max="44" width="6.28515625" hidden="1" customWidth="1"/>
    <col min="45" max="45" width="15.85546875" customWidth="1"/>
    <col min="48" max="48" width="23.140625" customWidth="1"/>
  </cols>
  <sheetData>
    <row r="4" spans="1:49" ht="15.75" thickBot="1" x14ac:dyDescent="0.3"/>
    <row r="5" spans="1:49" ht="60.75" customHeight="1" thickBot="1" x14ac:dyDescent="0.3">
      <c r="A5" s="1"/>
      <c r="B5" s="4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20" t="s">
        <v>47</v>
      </c>
      <c r="J5" s="321"/>
      <c r="K5" s="322"/>
      <c r="L5" s="320" t="s">
        <v>48</v>
      </c>
      <c r="M5" s="321"/>
      <c r="N5" s="322"/>
      <c r="O5" s="320" t="s">
        <v>49</v>
      </c>
      <c r="P5" s="321"/>
      <c r="Q5" s="322"/>
      <c r="R5" s="320" t="s">
        <v>50</v>
      </c>
      <c r="S5" s="321"/>
      <c r="T5" s="322"/>
      <c r="U5" s="320" t="s">
        <v>51</v>
      </c>
      <c r="V5" s="321"/>
      <c r="W5" s="322"/>
      <c r="X5" s="320" t="s">
        <v>52</v>
      </c>
      <c r="Y5" s="321"/>
      <c r="Z5" s="322"/>
      <c r="AA5" s="320" t="s">
        <v>53</v>
      </c>
      <c r="AB5" s="321"/>
      <c r="AC5" s="325"/>
      <c r="AD5" s="311" t="s">
        <v>54</v>
      </c>
      <c r="AE5" s="312"/>
      <c r="AF5" s="313"/>
      <c r="AG5" s="311" t="s">
        <v>55</v>
      </c>
      <c r="AH5" s="312"/>
      <c r="AI5" s="313"/>
      <c r="AJ5" s="320" t="s">
        <v>56</v>
      </c>
      <c r="AK5" s="321"/>
      <c r="AL5" s="322"/>
      <c r="AM5" s="320" t="s">
        <v>57</v>
      </c>
      <c r="AN5" s="321"/>
      <c r="AO5" s="322"/>
      <c r="AP5" s="311"/>
      <c r="AQ5" s="312"/>
      <c r="AR5" s="300"/>
    </row>
    <row r="6" spans="1:49" ht="15.75" thickBot="1" x14ac:dyDescent="0.3">
      <c r="A6" s="1"/>
      <c r="B6" s="6" t="s">
        <v>1</v>
      </c>
      <c r="C6" s="298">
        <v>88</v>
      </c>
      <c r="D6" s="299"/>
      <c r="E6" s="300"/>
      <c r="F6" s="323"/>
      <c r="G6" s="324"/>
      <c r="H6" s="325"/>
      <c r="I6" s="323"/>
      <c r="J6" s="324"/>
      <c r="K6" s="334"/>
      <c r="L6" s="323"/>
      <c r="M6" s="324"/>
      <c r="N6" s="334"/>
      <c r="O6" s="323"/>
      <c r="P6" s="324"/>
      <c r="Q6" s="325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298">
        <v>33</v>
      </c>
      <c r="AE6" s="299"/>
      <c r="AF6" s="300"/>
      <c r="AG6" s="298">
        <v>3</v>
      </c>
      <c r="AH6" s="299"/>
      <c r="AI6" s="300"/>
      <c r="AJ6" s="323"/>
      <c r="AK6" s="324"/>
      <c r="AL6" s="325"/>
      <c r="AM6" s="323"/>
      <c r="AN6" s="324"/>
      <c r="AO6" s="325"/>
      <c r="AP6" s="298"/>
      <c r="AQ6" s="299"/>
      <c r="AR6" s="300"/>
    </row>
    <row r="7" spans="1:49" ht="15.75" thickBot="1" x14ac:dyDescent="0.3">
      <c r="A7" s="1"/>
      <c r="B7" s="6" t="s">
        <v>5</v>
      </c>
      <c r="C7" s="305">
        <v>5</v>
      </c>
      <c r="D7" s="306"/>
      <c r="E7" s="307"/>
      <c r="F7" s="326"/>
      <c r="G7" s="327"/>
      <c r="H7" s="328"/>
      <c r="I7" s="326"/>
      <c r="J7" s="327"/>
      <c r="K7" s="336"/>
      <c r="L7" s="326"/>
      <c r="M7" s="327"/>
      <c r="N7" s="336"/>
      <c r="O7" s="326"/>
      <c r="P7" s="327"/>
      <c r="Q7" s="328"/>
      <c r="R7" s="326"/>
      <c r="S7" s="327"/>
      <c r="T7" s="328"/>
      <c r="U7" s="326"/>
      <c r="V7" s="327"/>
      <c r="W7" s="328"/>
      <c r="X7" s="326"/>
      <c r="Y7" s="327"/>
      <c r="Z7" s="328"/>
      <c r="AA7" s="326"/>
      <c r="AB7" s="327"/>
      <c r="AC7" s="328"/>
      <c r="AD7" s="305">
        <v>4</v>
      </c>
      <c r="AE7" s="306"/>
      <c r="AF7" s="307"/>
      <c r="AG7" s="305">
        <v>1</v>
      </c>
      <c r="AH7" s="306"/>
      <c r="AI7" s="307"/>
      <c r="AJ7" s="326"/>
      <c r="AK7" s="327"/>
      <c r="AL7" s="328"/>
      <c r="AM7" s="326"/>
      <c r="AN7" s="327"/>
      <c r="AO7" s="328"/>
      <c r="AP7" s="305"/>
      <c r="AQ7" s="306"/>
      <c r="AR7" s="307"/>
    </row>
    <row r="8" spans="1:49" ht="15.75" thickBot="1" x14ac:dyDescent="0.3">
      <c r="A8" s="1"/>
      <c r="B8" s="6" t="s">
        <v>0</v>
      </c>
      <c r="C8" s="298">
        <v>1.8</v>
      </c>
      <c r="D8" s="299"/>
      <c r="E8" s="300"/>
      <c r="F8" s="323">
        <v>1.8</v>
      </c>
      <c r="G8" s="324"/>
      <c r="H8" s="334"/>
      <c r="I8" s="323">
        <v>1.8</v>
      </c>
      <c r="J8" s="324"/>
      <c r="K8" s="334"/>
      <c r="L8" s="323">
        <v>1.8</v>
      </c>
      <c r="M8" s="324"/>
      <c r="N8" s="334"/>
      <c r="O8" s="323">
        <v>1.8</v>
      </c>
      <c r="P8" s="324"/>
      <c r="Q8" s="325"/>
      <c r="R8" s="323">
        <v>1.8</v>
      </c>
      <c r="S8" s="324"/>
      <c r="T8" s="325"/>
      <c r="U8" s="323">
        <v>1.8</v>
      </c>
      <c r="V8" s="324"/>
      <c r="W8" s="325"/>
      <c r="X8" s="323">
        <v>1.8</v>
      </c>
      <c r="Y8" s="324"/>
      <c r="Z8" s="325"/>
      <c r="AA8" s="323">
        <v>1.8</v>
      </c>
      <c r="AB8" s="324"/>
      <c r="AC8" s="325"/>
      <c r="AD8" s="298">
        <v>1.6</v>
      </c>
      <c r="AE8" s="299"/>
      <c r="AF8" s="300"/>
      <c r="AG8" s="295">
        <v>1.4</v>
      </c>
      <c r="AH8" s="296"/>
      <c r="AI8" s="297"/>
      <c r="AJ8" s="323">
        <v>1.4</v>
      </c>
      <c r="AK8" s="324"/>
      <c r="AL8" s="325"/>
      <c r="AM8" s="323">
        <v>1.2</v>
      </c>
      <c r="AN8" s="324"/>
      <c r="AO8" s="325"/>
      <c r="AP8" s="298"/>
      <c r="AQ8" s="299"/>
      <c r="AR8" s="300"/>
    </row>
    <row r="9" spans="1:49" ht="15" customHeight="1" thickBot="1" x14ac:dyDescent="0.3">
      <c r="A9" s="1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72" t="s">
        <v>2</v>
      </c>
      <c r="AQ9" s="94" t="s">
        <v>3</v>
      </c>
      <c r="AR9" s="72" t="s">
        <v>6</v>
      </c>
      <c r="AS9" s="97" t="s">
        <v>7</v>
      </c>
      <c r="AT9" s="339" t="s">
        <v>8</v>
      </c>
      <c r="AU9" s="339"/>
      <c r="AV9" s="339"/>
      <c r="AW9" s="192" t="s">
        <v>9</v>
      </c>
    </row>
    <row r="10" spans="1:49" s="32" customFormat="1" ht="15.75" thickBot="1" x14ac:dyDescent="0.3">
      <c r="A10" s="123">
        <f t="shared" ref="A10:A12" si="0">A9+1</f>
        <v>1</v>
      </c>
      <c r="B10" s="201" t="s">
        <v>17</v>
      </c>
      <c r="C10" s="12"/>
      <c r="D10" s="140">
        <f t="shared" ref="D10:D12" ca="1" si="1">IF(C10&gt;0,(INDIRECT(ADDRESS(C10,$C$7,,,"ТаблицаСоответствия"))+E10)*$C$8,0)</f>
        <v>0</v>
      </c>
      <c r="E10" s="30"/>
      <c r="F10" s="12"/>
      <c r="G10" s="140">
        <f t="shared" ref="G10:G12" ca="1" si="2">IF(F10&gt;0,(INDIRECT(ADDRESS(F10,$F$7,,,"ТаблицаСоответствия"))+H10)*$F$8,0)</f>
        <v>0</v>
      </c>
      <c r="H10" s="30"/>
      <c r="I10" s="12"/>
      <c r="J10" s="140">
        <f t="shared" ref="J10:J12" ca="1" si="3">IF(I10&gt;0,(INDIRECT(ADDRESS(I10,$I$7,,,"ТаблицаСоответствия"))+K10)*$I$8,0)</f>
        <v>0</v>
      </c>
      <c r="K10" s="30"/>
      <c r="L10" s="12"/>
      <c r="M10" s="140">
        <f t="shared" ref="M10:M12" ca="1" si="4">IF(L10&gt;0,(INDIRECT(ADDRESS(L10,$L$7,,,"ТаблицаСоответствия"))+N10)*$L$8,0)</f>
        <v>0</v>
      </c>
      <c r="N10" s="30"/>
      <c r="O10" s="12"/>
      <c r="P10" s="140">
        <f t="shared" ref="P10:P12" ca="1" si="5">IF(O10&gt;0,(INDIRECT(ADDRESS(O10,$O$7,,,"ТаблицаСоответствия"))+Q10)*$O$8,0)</f>
        <v>0</v>
      </c>
      <c r="Q10" s="30"/>
      <c r="R10" s="12"/>
      <c r="S10" s="140">
        <f t="shared" ref="S10:S12" ca="1" si="6">IF(R10&gt;0,(INDIRECT(ADDRESS(R10,$R$7,,,"ТаблицаСоответствия"))+T10)*$R$8,0)</f>
        <v>0</v>
      </c>
      <c r="T10" s="30"/>
      <c r="U10" s="12"/>
      <c r="V10" s="140">
        <f t="shared" ref="V10:V12" ca="1" si="7">IF(U10&gt;0,(INDIRECT(ADDRESS(U10,$U$7,,,"ТаблицаСоответствия"))+W10)*$U$8,0)</f>
        <v>0</v>
      </c>
      <c r="W10" s="30"/>
      <c r="X10" s="12"/>
      <c r="Y10" s="140">
        <f t="shared" ref="Y10:Y12" ca="1" si="8">IF(X10&gt;0,(INDIRECT(ADDRESS(X10,$X$7,,,"ТаблицаСоответствия"))+Z10)*$X$8,0)</f>
        <v>0</v>
      </c>
      <c r="Z10" s="30"/>
      <c r="AA10" s="12"/>
      <c r="AB10" s="140">
        <f t="shared" ref="AB10:AB12" ca="1" si="9">IF(AA10&gt;0,(INDIRECT(ADDRESS(AA10,$AA$7,,,"ТаблицаСоответствия"))+AC10)*$AA$8,0)</f>
        <v>0</v>
      </c>
      <c r="AC10" s="30"/>
      <c r="AD10" s="12">
        <v>33</v>
      </c>
      <c r="AE10" s="140">
        <f t="shared" ref="AE10:AE12" ca="1" si="10">IF(AD10&gt;0,(INDIRECT(ADDRESS(AD10,$AD$7,,,"ТаблицаСоответствия"))+AF10)*$AD$8,0)</f>
        <v>12.8</v>
      </c>
      <c r="AF10" s="30"/>
      <c r="AG10" s="12">
        <v>3</v>
      </c>
      <c r="AH10" s="140">
        <f t="shared" ref="AH10:AH12" ca="1" si="11">IF(AG10&gt;0,(INDIRECT(ADDRESS(AG10,$AG$7,,,"ТаблицаСоответствия"))+AI10)*$AG$8,0)</f>
        <v>11.2</v>
      </c>
      <c r="AI10" s="30"/>
      <c r="AJ10" s="12"/>
      <c r="AK10" s="140">
        <f t="shared" ref="AK10:AK12" ca="1" si="12">IF(AJ10&gt;0,(INDIRECT(ADDRESS(AJ10,$AJ$7,,,"ТаблицаСоответствия"))+AL10)*$AJ$8,0)</f>
        <v>0</v>
      </c>
      <c r="AL10" s="30"/>
      <c r="AM10" s="12"/>
      <c r="AN10" s="140">
        <f t="shared" ref="AN10:AN12" ca="1" si="13">IF(AM10&gt;0,(INDIRECT(ADDRESS(AM10,$AM$7,,,"ТаблицаСоответствия"))+AO10)*$AM$8,0)</f>
        <v>0</v>
      </c>
      <c r="AO10" s="30"/>
      <c r="AP10" s="12"/>
      <c r="AQ10" s="153">
        <f t="shared" ref="AQ10:AQ12" ca="1" si="14">IF(AP10&gt;0,(INDIRECT(ADDRESS(AP10,$X$7,,,"ТаблицаСоответствия"))+AR10)*$X$8,0)</f>
        <v>0</v>
      </c>
      <c r="AR10" s="9"/>
      <c r="AS10" s="127">
        <f ca="1">SUM(D10,G10,J10,P10,M10,S10,V10,Y10,AB10,AE10,AH10,AK10,AN10,AQ10)</f>
        <v>24</v>
      </c>
      <c r="AT10" s="157" t="str">
        <f t="shared" ref="AT10:AT12" si="15">B10</f>
        <v>Гришин Герман - Базаева Валерия</v>
      </c>
      <c r="AU10" s="157"/>
      <c r="AV10" s="157"/>
      <c r="AW10" s="31">
        <f ca="1">IF(AS10&gt;0,RANK(AS10,$AS$10:$AS$20),0)</f>
        <v>1</v>
      </c>
    </row>
    <row r="11" spans="1:49" ht="15.75" thickBot="1" x14ac:dyDescent="0.3">
      <c r="A11" s="123">
        <f t="shared" si="0"/>
        <v>2</v>
      </c>
      <c r="B11" s="176" t="s">
        <v>78</v>
      </c>
      <c r="C11" s="12">
        <v>16</v>
      </c>
      <c r="D11" s="140">
        <f t="shared" ca="1" si="1"/>
        <v>97.2</v>
      </c>
      <c r="E11" s="30"/>
      <c r="F11" s="12"/>
      <c r="G11" s="140">
        <f t="shared" ca="1" si="2"/>
        <v>0</v>
      </c>
      <c r="H11" s="30"/>
      <c r="I11" s="12"/>
      <c r="J11" s="140">
        <f t="shared" ca="1" si="3"/>
        <v>0</v>
      </c>
      <c r="K11" s="30"/>
      <c r="L11" s="12"/>
      <c r="M11" s="140">
        <f t="shared" ca="1" si="4"/>
        <v>0</v>
      </c>
      <c r="N11" s="30"/>
      <c r="O11" s="12"/>
      <c r="P11" s="140">
        <f t="shared" ca="1" si="5"/>
        <v>0</v>
      </c>
      <c r="Q11" s="30"/>
      <c r="R11" s="12"/>
      <c r="S11" s="140">
        <f t="shared" ca="1" si="6"/>
        <v>0</v>
      </c>
      <c r="T11" s="30"/>
      <c r="U11" s="12"/>
      <c r="V11" s="140">
        <f t="shared" ca="1" si="7"/>
        <v>0</v>
      </c>
      <c r="W11" s="30"/>
      <c r="X11" s="12"/>
      <c r="Y11" s="140">
        <f t="shared" ca="1" si="8"/>
        <v>0</v>
      </c>
      <c r="Z11" s="30"/>
      <c r="AA11" s="12"/>
      <c r="AB11" s="140">
        <f t="shared" ca="1" si="9"/>
        <v>0</v>
      </c>
      <c r="AC11" s="30"/>
      <c r="AD11" s="12">
        <v>1</v>
      </c>
      <c r="AE11" s="140">
        <f t="shared" ca="1" si="10"/>
        <v>131.20000000000002</v>
      </c>
      <c r="AF11" s="30"/>
      <c r="AG11" s="12">
        <v>1</v>
      </c>
      <c r="AH11" s="140">
        <f t="shared" ca="1" si="11"/>
        <v>16.799999999999997</v>
      </c>
      <c r="AI11" s="30"/>
      <c r="AJ11" s="12"/>
      <c r="AK11" s="140">
        <f t="shared" ca="1" si="12"/>
        <v>0</v>
      </c>
      <c r="AL11" s="30"/>
      <c r="AM11" s="12"/>
      <c r="AN11" s="140">
        <f t="shared" ca="1" si="13"/>
        <v>0</v>
      </c>
      <c r="AO11" s="30"/>
      <c r="AP11" s="12"/>
      <c r="AQ11" s="153">
        <f t="shared" ca="1" si="14"/>
        <v>0</v>
      </c>
      <c r="AR11" s="9"/>
      <c r="AS11" s="127">
        <v>0</v>
      </c>
      <c r="AT11" s="157" t="str">
        <f t="shared" si="15"/>
        <v xml:space="preserve"> Сидоров Илья - Новикова Ольга (РАСПАЛАСЬ!)</v>
      </c>
      <c r="AU11" s="157"/>
      <c r="AV11" s="157"/>
      <c r="AW11" s="31">
        <f t="shared" ref="AW11:AW12" si="16">IF(AS11&gt;0,RANK(AS11,$AS$10:$AS$28),0)</f>
        <v>0</v>
      </c>
    </row>
    <row r="12" spans="1:49" x14ac:dyDescent="0.25">
      <c r="A12" s="124">
        <f t="shared" si="0"/>
        <v>3</v>
      </c>
      <c r="B12" s="197" t="s">
        <v>86</v>
      </c>
      <c r="C12" s="35"/>
      <c r="D12" s="217">
        <f t="shared" ca="1" si="1"/>
        <v>0</v>
      </c>
      <c r="E12" s="61"/>
      <c r="F12" s="35"/>
      <c r="G12" s="217">
        <f t="shared" ca="1" si="2"/>
        <v>0</v>
      </c>
      <c r="H12" s="61"/>
      <c r="I12" s="35"/>
      <c r="J12" s="217">
        <f t="shared" ca="1" si="3"/>
        <v>0</v>
      </c>
      <c r="K12" s="61"/>
      <c r="L12" s="35"/>
      <c r="M12" s="217">
        <f t="shared" ca="1" si="4"/>
        <v>0</v>
      </c>
      <c r="N12" s="61"/>
      <c r="O12" s="35"/>
      <c r="P12" s="217">
        <f t="shared" ca="1" si="5"/>
        <v>0</v>
      </c>
      <c r="Q12" s="61"/>
      <c r="R12" s="35"/>
      <c r="S12" s="217">
        <f t="shared" ca="1" si="6"/>
        <v>0</v>
      </c>
      <c r="T12" s="61"/>
      <c r="U12" s="35"/>
      <c r="V12" s="217">
        <f t="shared" ca="1" si="7"/>
        <v>0</v>
      </c>
      <c r="W12" s="61"/>
      <c r="X12" s="35"/>
      <c r="Y12" s="217">
        <f t="shared" ca="1" si="8"/>
        <v>0</v>
      </c>
      <c r="Z12" s="61"/>
      <c r="AA12" s="35"/>
      <c r="AB12" s="217">
        <f t="shared" ca="1" si="9"/>
        <v>0</v>
      </c>
      <c r="AC12" s="61"/>
      <c r="AD12" s="35">
        <v>13</v>
      </c>
      <c r="AE12" s="217">
        <f t="shared" ca="1" si="10"/>
        <v>54.400000000000006</v>
      </c>
      <c r="AF12" s="61"/>
      <c r="AG12" s="35">
        <v>2</v>
      </c>
      <c r="AH12" s="217">
        <f t="shared" ca="1" si="11"/>
        <v>14</v>
      </c>
      <c r="AI12" s="61"/>
      <c r="AJ12" s="35"/>
      <c r="AK12" s="217">
        <f t="shared" ca="1" si="12"/>
        <v>0</v>
      </c>
      <c r="AL12" s="61"/>
      <c r="AM12" s="35"/>
      <c r="AN12" s="217">
        <f t="shared" ca="1" si="13"/>
        <v>0</v>
      </c>
      <c r="AO12" s="61"/>
      <c r="AP12" s="35"/>
      <c r="AQ12" s="226">
        <f t="shared" ca="1" si="14"/>
        <v>0</v>
      </c>
      <c r="AR12" s="85"/>
      <c r="AS12" s="218">
        <v>0</v>
      </c>
      <c r="AT12" s="227" t="str">
        <f t="shared" si="15"/>
        <v>Пашкин Артем - Жорник Полина (РАСПАЛАСЬ!)</v>
      </c>
      <c r="AU12" s="227"/>
      <c r="AV12" s="227"/>
      <c r="AW12" s="228">
        <f t="shared" si="16"/>
        <v>0</v>
      </c>
    </row>
    <row r="13" spans="1:49" s="89" customFormat="1" x14ac:dyDescent="0.25">
      <c r="A13" s="86"/>
      <c r="D13" s="219"/>
      <c r="E13" s="88"/>
      <c r="G13" s="219"/>
      <c r="H13" s="88"/>
      <c r="J13" s="219"/>
      <c r="K13" s="88"/>
      <c r="M13" s="219"/>
      <c r="N13" s="88"/>
      <c r="P13" s="219"/>
      <c r="Q13" s="88"/>
      <c r="S13" s="219"/>
      <c r="T13" s="88"/>
      <c r="V13" s="219"/>
      <c r="W13" s="88"/>
      <c r="Y13" s="219"/>
      <c r="Z13" s="88"/>
      <c r="AB13" s="219"/>
      <c r="AC13" s="88"/>
      <c r="AE13" s="219"/>
      <c r="AF13" s="88"/>
      <c r="AH13" s="219"/>
      <c r="AI13" s="88"/>
      <c r="AK13" s="219"/>
      <c r="AL13" s="88"/>
      <c r="AN13" s="219"/>
      <c r="AO13" s="88"/>
      <c r="AQ13" s="219"/>
      <c r="AR13" s="88"/>
      <c r="AS13" s="225"/>
      <c r="AT13" s="156"/>
      <c r="AU13" s="156"/>
      <c r="AV13" s="156"/>
      <c r="AW13" s="86"/>
    </row>
    <row r="14" spans="1:49" s="89" customFormat="1" x14ac:dyDescent="0.25">
      <c r="A14" s="86"/>
      <c r="D14" s="219"/>
      <c r="E14" s="88"/>
      <c r="G14" s="219"/>
      <c r="H14" s="88"/>
      <c r="J14" s="219"/>
      <c r="K14" s="88"/>
      <c r="M14" s="219"/>
      <c r="N14" s="88"/>
      <c r="P14" s="219"/>
      <c r="Q14" s="88"/>
      <c r="S14" s="219"/>
      <c r="T14" s="88"/>
      <c r="V14" s="219"/>
      <c r="W14" s="88"/>
      <c r="Y14" s="219"/>
      <c r="Z14" s="88"/>
      <c r="AB14" s="219"/>
      <c r="AC14" s="88"/>
      <c r="AE14" s="219"/>
      <c r="AF14" s="88"/>
      <c r="AH14" s="219"/>
      <c r="AI14" s="88"/>
      <c r="AK14" s="219"/>
      <c r="AL14" s="88"/>
      <c r="AN14" s="219"/>
      <c r="AO14" s="88"/>
      <c r="AQ14" s="219"/>
      <c r="AR14" s="88"/>
      <c r="AS14" s="225"/>
      <c r="AT14" s="156"/>
      <c r="AU14" s="156"/>
      <c r="AV14" s="156"/>
      <c r="AW14" s="86"/>
    </row>
    <row r="15" spans="1:49" s="89" customFormat="1" x14ac:dyDescent="0.25">
      <c r="A15" s="86"/>
      <c r="D15" s="219"/>
      <c r="E15" s="88"/>
      <c r="G15" s="219"/>
      <c r="H15" s="88"/>
      <c r="J15" s="219"/>
      <c r="K15" s="88"/>
      <c r="M15" s="219"/>
      <c r="N15" s="88"/>
      <c r="P15" s="219"/>
      <c r="Q15" s="88"/>
      <c r="S15" s="219"/>
      <c r="T15" s="88"/>
      <c r="V15" s="219"/>
      <c r="W15" s="88"/>
      <c r="Y15" s="219"/>
      <c r="Z15" s="88"/>
      <c r="AB15" s="219"/>
      <c r="AC15" s="88"/>
      <c r="AE15" s="219"/>
      <c r="AF15" s="88"/>
      <c r="AH15" s="219"/>
      <c r="AI15" s="88"/>
      <c r="AK15" s="219"/>
      <c r="AL15" s="88"/>
      <c r="AN15" s="219"/>
      <c r="AO15" s="88"/>
      <c r="AQ15" s="219"/>
      <c r="AR15" s="88"/>
      <c r="AS15" s="225"/>
      <c r="AT15" s="156"/>
      <c r="AU15" s="156"/>
      <c r="AV15" s="156"/>
      <c r="AW15" s="86"/>
    </row>
    <row r="16" spans="1:49" s="89" customFormat="1" x14ac:dyDescent="0.25">
      <c r="A16" s="86"/>
      <c r="D16" s="219"/>
      <c r="E16" s="88"/>
      <c r="G16" s="219"/>
      <c r="H16" s="88"/>
      <c r="J16" s="219"/>
      <c r="K16" s="88"/>
      <c r="M16" s="219"/>
      <c r="N16" s="88"/>
      <c r="P16" s="219"/>
      <c r="Q16" s="88"/>
      <c r="S16" s="219"/>
      <c r="T16" s="88"/>
      <c r="V16" s="219"/>
      <c r="W16" s="88"/>
      <c r="Y16" s="219"/>
      <c r="Z16" s="88"/>
      <c r="AB16" s="219"/>
      <c r="AC16" s="88"/>
      <c r="AE16" s="219"/>
      <c r="AF16" s="88"/>
      <c r="AH16" s="219"/>
      <c r="AI16" s="88"/>
      <c r="AK16" s="219"/>
      <c r="AL16" s="88"/>
      <c r="AN16" s="219"/>
      <c r="AO16" s="88"/>
      <c r="AQ16" s="219"/>
      <c r="AR16" s="88"/>
      <c r="AS16" s="225"/>
      <c r="AT16" s="156"/>
      <c r="AU16" s="156"/>
      <c r="AV16" s="156"/>
      <c r="AW16" s="86"/>
    </row>
    <row r="17" spans="1:50" s="89" customFormat="1" x14ac:dyDescent="0.25">
      <c r="A17" s="86"/>
      <c r="B17" s="229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219"/>
      <c r="AR17" s="88"/>
      <c r="AS17" s="225"/>
      <c r="AT17" s="156"/>
      <c r="AU17" s="156"/>
      <c r="AV17" s="156"/>
      <c r="AW17" s="86"/>
    </row>
    <row r="18" spans="1:50" s="89" customFormat="1" x14ac:dyDescent="0.25">
      <c r="A18" s="86"/>
      <c r="B18" s="91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S18" s="225"/>
      <c r="AT18" s="156"/>
      <c r="AU18" s="156"/>
      <c r="AV18" s="156"/>
      <c r="AW18" s="86"/>
    </row>
    <row r="19" spans="1:50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S19" s="225"/>
      <c r="AT19" s="156"/>
      <c r="AU19" s="156"/>
      <c r="AV19" s="156"/>
      <c r="AW19" s="86"/>
    </row>
    <row r="20" spans="1:50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S20" s="225"/>
      <c r="AT20" s="156"/>
      <c r="AU20" s="156"/>
      <c r="AV20" s="156"/>
      <c r="AW20" s="86"/>
    </row>
    <row r="21" spans="1:50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88"/>
      <c r="AR21" s="88"/>
      <c r="AS21" s="225"/>
      <c r="AT21" s="286"/>
      <c r="AU21" s="286"/>
      <c r="AV21" s="286"/>
      <c r="AW21" s="86"/>
    </row>
    <row r="22" spans="1:50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88"/>
      <c r="AR22" s="88"/>
      <c r="AS22" s="92"/>
      <c r="AT22" s="286"/>
      <c r="AU22" s="286"/>
      <c r="AV22" s="286"/>
      <c r="AW22" s="86"/>
    </row>
    <row r="23" spans="1:50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S23" s="92"/>
      <c r="AT23" s="286"/>
      <c r="AU23" s="286"/>
      <c r="AV23" s="286"/>
      <c r="AW23" s="86"/>
    </row>
    <row r="24" spans="1:50" s="89" customFormat="1" x14ac:dyDescent="0.25">
      <c r="A24" s="86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S24" s="92"/>
      <c r="AT24" s="286"/>
      <c r="AU24" s="286"/>
      <c r="AV24" s="286"/>
      <c r="AW24" s="86"/>
    </row>
    <row r="25" spans="1:50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S25" s="92"/>
      <c r="AT25" s="286"/>
      <c r="AU25" s="286"/>
      <c r="AV25" s="286"/>
      <c r="AW25" s="86"/>
    </row>
    <row r="26" spans="1:50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S26" s="92"/>
      <c r="AT26" s="286"/>
      <c r="AU26" s="286"/>
      <c r="AV26" s="286"/>
      <c r="AW26" s="86"/>
    </row>
    <row r="27" spans="1:50" x14ac:dyDescent="0.25">
      <c r="A27" s="87"/>
      <c r="B27" s="87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92"/>
      <c r="AT27" s="286"/>
      <c r="AU27" s="286"/>
      <c r="AV27" s="286"/>
      <c r="AW27" s="86"/>
      <c r="AX27" s="87"/>
    </row>
    <row r="28" spans="1:50" x14ac:dyDescent="0.25">
      <c r="A28" s="87"/>
      <c r="B28" s="87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92"/>
      <c r="AT28" s="286"/>
      <c r="AU28" s="286"/>
      <c r="AV28" s="286"/>
      <c r="AW28" s="86"/>
      <c r="AX28" s="87"/>
    </row>
    <row r="29" spans="1:50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</row>
    <row r="30" spans="1:50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</row>
  </sheetData>
  <sortState ref="B10:AS20">
    <sortCondition descending="1" ref="AS10"/>
  </sortState>
  <mergeCells count="65">
    <mergeCell ref="AD5:AF5"/>
    <mergeCell ref="AD6:AF6"/>
    <mergeCell ref="AD7:AF7"/>
    <mergeCell ref="AD8:AF8"/>
    <mergeCell ref="AM5:AO5"/>
    <mergeCell ref="AM6:AO6"/>
    <mergeCell ref="AM7:AO7"/>
    <mergeCell ref="AM8:AO8"/>
    <mergeCell ref="AJ5:AL5"/>
    <mergeCell ref="AJ6:AL6"/>
    <mergeCell ref="AJ7:AL7"/>
    <mergeCell ref="AJ8:AL8"/>
    <mergeCell ref="AP5:AR5"/>
    <mergeCell ref="AP6:AR6"/>
    <mergeCell ref="AP7:AR7"/>
    <mergeCell ref="AP8:AR8"/>
    <mergeCell ref="AG5:AI5"/>
    <mergeCell ref="AG6:AI6"/>
    <mergeCell ref="AG7:AI7"/>
    <mergeCell ref="AG8:AI8"/>
    <mergeCell ref="U5:W5"/>
    <mergeCell ref="X5:Z5"/>
    <mergeCell ref="AA5:AC5"/>
    <mergeCell ref="C6:E6"/>
    <mergeCell ref="F6:H6"/>
    <mergeCell ref="I6:K6"/>
    <mergeCell ref="L6:N6"/>
    <mergeCell ref="O6:Q6"/>
    <mergeCell ref="R6:T6"/>
    <mergeCell ref="U6:W6"/>
    <mergeCell ref="C5:E5"/>
    <mergeCell ref="F5:H5"/>
    <mergeCell ref="I5:K5"/>
    <mergeCell ref="L5:N5"/>
    <mergeCell ref="O5:Q5"/>
    <mergeCell ref="R5:T5"/>
    <mergeCell ref="X6:Z6"/>
    <mergeCell ref="AA6:AC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T26:AV26"/>
    <mergeCell ref="AT27:AV27"/>
    <mergeCell ref="AT28:AV28"/>
    <mergeCell ref="AT9:AV9"/>
    <mergeCell ref="AT21:AV21"/>
    <mergeCell ref="AT22:AV22"/>
    <mergeCell ref="AT23:AV23"/>
    <mergeCell ref="AT24:AV24"/>
    <mergeCell ref="AT25:AV25"/>
  </mergeCells>
  <conditionalFormatting sqref="AW10:AW19 AW21:AW28">
    <cfRule type="cellIs" dxfId="38" priority="4" stopIfTrue="1" operator="equal">
      <formula>3</formula>
    </cfRule>
    <cfRule type="cellIs" dxfId="37" priority="5" stopIfTrue="1" operator="equal">
      <formula>2</formula>
    </cfRule>
    <cfRule type="cellIs" dxfId="36" priority="6" stopIfTrue="1" operator="equal">
      <formula>1</formula>
    </cfRule>
  </conditionalFormatting>
  <conditionalFormatting sqref="AW20">
    <cfRule type="cellIs" dxfId="35" priority="1" stopIfTrue="1" operator="equal">
      <formula>3</formula>
    </cfRule>
    <cfRule type="cellIs" dxfId="34" priority="2" stopIfTrue="1" operator="equal">
      <formula>2</formula>
    </cfRule>
    <cfRule type="cellIs" dxfId="33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L26"/>
  <sheetViews>
    <sheetView zoomScale="55" zoomScaleNormal="55" workbookViewId="0">
      <selection activeCell="B14" sqref="B14"/>
    </sheetView>
  </sheetViews>
  <sheetFormatPr defaultRowHeight="15" x14ac:dyDescent="0.25"/>
  <cols>
    <col min="1" max="1" width="3.42578125" customWidth="1"/>
    <col min="2" max="2" width="51.42578125" bestFit="1" customWidth="1"/>
    <col min="3" max="53" width="6.7109375" customWidth="1"/>
    <col min="54" max="59" width="6.7109375" hidden="1" customWidth="1"/>
    <col min="60" max="60" width="13.140625" bestFit="1" customWidth="1"/>
    <col min="63" max="63" width="27.7109375" customWidth="1"/>
  </cols>
  <sheetData>
    <row r="4" spans="1:64" ht="15.75" thickBot="1" x14ac:dyDescent="0.3"/>
    <row r="5" spans="1:64" ht="78.2" customHeight="1" thickBot="1" x14ac:dyDescent="0.3">
      <c r="A5" s="1"/>
      <c r="B5" s="4" t="s">
        <v>4</v>
      </c>
      <c r="C5" s="311" t="s">
        <v>58</v>
      </c>
      <c r="D5" s="312"/>
      <c r="E5" s="313"/>
      <c r="F5" s="320" t="s">
        <v>46</v>
      </c>
      <c r="G5" s="321"/>
      <c r="H5" s="322"/>
      <c r="I5" s="320" t="s">
        <v>47</v>
      </c>
      <c r="J5" s="321"/>
      <c r="K5" s="322"/>
      <c r="L5" s="311" t="s">
        <v>59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109</v>
      </c>
      <c r="AH5" s="312"/>
      <c r="AI5" s="313"/>
      <c r="AJ5" s="311" t="s">
        <v>110</v>
      </c>
      <c r="AK5" s="312"/>
      <c r="AL5" s="313"/>
      <c r="AM5" s="317" t="s">
        <v>56</v>
      </c>
      <c r="AN5" s="318"/>
      <c r="AO5" s="370"/>
      <c r="AP5" s="311" t="s">
        <v>111</v>
      </c>
      <c r="AQ5" s="312"/>
      <c r="AR5" s="313"/>
      <c r="AS5" s="311" t="s">
        <v>115</v>
      </c>
      <c r="AT5" s="312"/>
      <c r="AU5" s="313"/>
      <c r="AV5" s="311" t="s">
        <v>139</v>
      </c>
      <c r="AW5" s="312"/>
      <c r="AX5" s="313"/>
      <c r="AY5" s="309" t="s">
        <v>161</v>
      </c>
      <c r="AZ5" s="310"/>
      <c r="BA5" s="297"/>
      <c r="BB5" s="311"/>
      <c r="BC5" s="312"/>
      <c r="BD5" s="300"/>
      <c r="BE5" s="311"/>
      <c r="BF5" s="312"/>
      <c r="BG5" s="300"/>
    </row>
    <row r="6" spans="1:64" ht="15.75" thickBot="1" x14ac:dyDescent="0.3">
      <c r="A6" s="1"/>
      <c r="B6" s="6" t="s">
        <v>1</v>
      </c>
      <c r="C6" s="298">
        <v>142</v>
      </c>
      <c r="D6" s="299"/>
      <c r="E6" s="300"/>
      <c r="F6" s="323"/>
      <c r="G6" s="324"/>
      <c r="H6" s="325"/>
      <c r="I6" s="323">
        <v>144</v>
      </c>
      <c r="J6" s="324"/>
      <c r="K6" s="334"/>
      <c r="L6" s="298">
        <v>179</v>
      </c>
      <c r="M6" s="299"/>
      <c r="N6" s="304"/>
      <c r="O6" s="298">
        <v>410</v>
      </c>
      <c r="P6" s="299"/>
      <c r="Q6" s="304"/>
      <c r="R6" s="298">
        <v>95</v>
      </c>
      <c r="S6" s="299"/>
      <c r="T6" s="300"/>
      <c r="U6" s="323"/>
      <c r="V6" s="324"/>
      <c r="W6" s="325"/>
      <c r="X6" s="298">
        <v>193</v>
      </c>
      <c r="Y6" s="299"/>
      <c r="Z6" s="300"/>
      <c r="AA6" s="298">
        <v>64</v>
      </c>
      <c r="AB6" s="299"/>
      <c r="AC6" s="300"/>
      <c r="AD6" s="323"/>
      <c r="AE6" s="324"/>
      <c r="AF6" s="325"/>
      <c r="AG6" s="298">
        <v>33</v>
      </c>
      <c r="AH6" s="299"/>
      <c r="AI6" s="300"/>
      <c r="AJ6" s="298">
        <v>7</v>
      </c>
      <c r="AK6" s="299"/>
      <c r="AL6" s="300"/>
      <c r="AM6" s="332">
        <v>2</v>
      </c>
      <c r="AN6" s="333"/>
      <c r="AO6" s="319"/>
      <c r="AP6" s="298"/>
      <c r="AQ6" s="299"/>
      <c r="AR6" s="300"/>
      <c r="AS6" s="298">
        <v>90</v>
      </c>
      <c r="AT6" s="299"/>
      <c r="AU6" s="300"/>
      <c r="AV6" s="298">
        <v>540</v>
      </c>
      <c r="AW6" s="299"/>
      <c r="AX6" s="300"/>
      <c r="AY6" s="295">
        <v>192</v>
      </c>
      <c r="AZ6" s="296"/>
      <c r="BA6" s="297"/>
      <c r="BB6" s="295"/>
      <c r="BC6" s="296"/>
      <c r="BD6" s="297"/>
      <c r="BE6" s="295"/>
      <c r="BF6" s="296"/>
      <c r="BG6" s="297"/>
    </row>
    <row r="7" spans="1:64" ht="15.75" thickBot="1" x14ac:dyDescent="0.3">
      <c r="A7" s="1"/>
      <c r="B7" s="6" t="s">
        <v>5</v>
      </c>
      <c r="C7" s="305">
        <v>6</v>
      </c>
      <c r="D7" s="306"/>
      <c r="E7" s="307"/>
      <c r="F7" s="326"/>
      <c r="G7" s="327"/>
      <c r="H7" s="328"/>
      <c r="I7" s="326">
        <v>6</v>
      </c>
      <c r="J7" s="327"/>
      <c r="K7" s="336"/>
      <c r="L7" s="305">
        <v>6</v>
      </c>
      <c r="M7" s="306"/>
      <c r="N7" s="308"/>
      <c r="O7" s="305">
        <v>7</v>
      </c>
      <c r="P7" s="306"/>
      <c r="Q7" s="308"/>
      <c r="R7" s="305">
        <v>5</v>
      </c>
      <c r="S7" s="306"/>
      <c r="T7" s="307"/>
      <c r="U7" s="326"/>
      <c r="V7" s="327"/>
      <c r="W7" s="328"/>
      <c r="X7" s="305">
        <v>6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1</v>
      </c>
      <c r="AK7" s="306"/>
      <c r="AL7" s="307"/>
      <c r="AM7" s="329">
        <v>1</v>
      </c>
      <c r="AN7" s="330"/>
      <c r="AO7" s="331"/>
      <c r="AP7" s="305"/>
      <c r="AQ7" s="306"/>
      <c r="AR7" s="307"/>
      <c r="AS7" s="305">
        <v>5</v>
      </c>
      <c r="AT7" s="306"/>
      <c r="AU7" s="307"/>
      <c r="AV7" s="305">
        <v>8</v>
      </c>
      <c r="AW7" s="306"/>
      <c r="AX7" s="307"/>
      <c r="AY7" s="301">
        <v>6</v>
      </c>
      <c r="AZ7" s="302"/>
      <c r="BA7" s="303"/>
      <c r="BB7" s="301"/>
      <c r="BC7" s="302"/>
      <c r="BD7" s="303"/>
      <c r="BE7" s="301"/>
      <c r="BF7" s="302"/>
      <c r="BG7" s="303"/>
    </row>
    <row r="8" spans="1:64" ht="15.75" thickBot="1" x14ac:dyDescent="0.3">
      <c r="A8" s="1"/>
      <c r="B8" s="6" t="s">
        <v>0</v>
      </c>
      <c r="C8" s="298">
        <v>1.8</v>
      </c>
      <c r="D8" s="299"/>
      <c r="E8" s="300"/>
      <c r="F8" s="323">
        <v>1.8</v>
      </c>
      <c r="G8" s="324"/>
      <c r="H8" s="334"/>
      <c r="I8" s="323">
        <v>1.8</v>
      </c>
      <c r="J8" s="324"/>
      <c r="K8" s="33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332">
        <v>1.4</v>
      </c>
      <c r="AN8" s="333"/>
      <c r="AO8" s="319"/>
      <c r="AP8" s="298">
        <v>1.2</v>
      </c>
      <c r="AQ8" s="299"/>
      <c r="AR8" s="300"/>
      <c r="AS8" s="295">
        <v>1.6</v>
      </c>
      <c r="AT8" s="296"/>
      <c r="AU8" s="337"/>
      <c r="AV8" s="298">
        <v>1.8</v>
      </c>
      <c r="AW8" s="299"/>
      <c r="AX8" s="300"/>
      <c r="AY8" s="295">
        <v>1.6</v>
      </c>
      <c r="AZ8" s="296"/>
      <c r="BA8" s="297"/>
      <c r="BB8" s="295"/>
      <c r="BC8" s="296"/>
      <c r="BD8" s="297"/>
      <c r="BE8" s="295"/>
      <c r="BF8" s="296"/>
      <c r="BG8" s="297"/>
    </row>
    <row r="9" spans="1:64" ht="32.25" customHeight="1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22" t="s">
        <v>3</v>
      </c>
      <c r="AU9" s="6" t="s">
        <v>6</v>
      </c>
      <c r="AV9" s="6" t="s">
        <v>2</v>
      </c>
      <c r="AW9" s="23" t="s">
        <v>3</v>
      </c>
      <c r="AX9" s="6" t="s">
        <v>6</v>
      </c>
      <c r="AY9" s="6" t="s">
        <v>2</v>
      </c>
      <c r="AZ9" s="25" t="s">
        <v>3</v>
      </c>
      <c r="BA9" s="6" t="s">
        <v>6</v>
      </c>
      <c r="BB9" s="6" t="s">
        <v>2</v>
      </c>
      <c r="BC9" s="25" t="s">
        <v>3</v>
      </c>
      <c r="BD9" s="6" t="s">
        <v>6</v>
      </c>
      <c r="BE9" s="6" t="s">
        <v>2</v>
      </c>
      <c r="BF9" s="25" t="s">
        <v>3</v>
      </c>
      <c r="BG9" s="6" t="s">
        <v>6</v>
      </c>
      <c r="BH9" s="64" t="s">
        <v>7</v>
      </c>
      <c r="BI9" s="291" t="s">
        <v>8</v>
      </c>
      <c r="BJ9" s="291"/>
      <c r="BK9" s="291"/>
      <c r="BL9" s="13" t="s">
        <v>9</v>
      </c>
    </row>
    <row r="10" spans="1:64" ht="15.75" thickBot="1" x14ac:dyDescent="0.3">
      <c r="A10" s="5">
        <v>1</v>
      </c>
      <c r="B10" s="3" t="s">
        <v>37</v>
      </c>
      <c r="C10" s="12">
        <v>98</v>
      </c>
      <c r="D10" s="140">
        <f t="shared" ref="D10:D16" ca="1" si="0">IF(C10&gt;0,(INDIRECT(ADDRESS(C10,$C$7,,,"ТаблицаСоответствия"))+E10)*$C$8,0)</f>
        <v>18</v>
      </c>
      <c r="E10" s="30"/>
      <c r="F10" s="12"/>
      <c r="G10" s="140">
        <f t="shared" ref="G10:G16" ca="1" si="1">IF(F10&gt;0,(INDIRECT(ADDRESS(F10,$F$7,,,"ТаблицаСоответствия"))+H10)*$F$8,0)</f>
        <v>0</v>
      </c>
      <c r="H10" s="30"/>
      <c r="I10" s="12"/>
      <c r="J10" s="140">
        <f t="shared" ref="J10:J16" ca="1" si="2">IF(I10&gt;0,(INDIRECT(ADDRESS(I10,$I$7,,,"ТаблицаСоответствия"))+K10)*$I$8,0)</f>
        <v>0</v>
      </c>
      <c r="K10" s="30"/>
      <c r="L10" s="12">
        <v>87</v>
      </c>
      <c r="M10" s="140">
        <f t="shared" ref="M10:M16" ca="1" si="3">IF(L10&gt;0,(INDIRECT(ADDRESS(L10,$L$7,,,"ТаблицаСоответствия"))+N10)*$L$8,0)</f>
        <v>32.4</v>
      </c>
      <c r="N10" s="30"/>
      <c r="O10" s="12"/>
      <c r="P10" s="140">
        <f t="shared" ref="P10:P16" ca="1" si="4">IF(O10&gt;0,(INDIRECT(ADDRESS(O10,$O$7,,,"ТаблицаСоответствия"))+Q10)*$O$8,0)</f>
        <v>0</v>
      </c>
      <c r="Q10" s="30"/>
      <c r="R10" s="12"/>
      <c r="S10" s="140">
        <f t="shared" ref="S10:S16" ca="1" si="5">IF(R10&gt;0,(INDIRECT(ADDRESS(R10,$R$7,,,"ТаблицаСоответствия"))+T10)*$R$8,0)</f>
        <v>0</v>
      </c>
      <c r="T10" s="30"/>
      <c r="U10" s="12"/>
      <c r="V10" s="140">
        <f t="shared" ref="V10:V16" ca="1" si="6">IF(U10&gt;0,(INDIRECT(ADDRESS(U10,$U$7,,,"ТаблицаСоответствия"))+W10)*$U$8,0)</f>
        <v>0</v>
      </c>
      <c r="W10" s="30"/>
      <c r="X10" s="12">
        <v>84</v>
      </c>
      <c r="Y10" s="140">
        <f t="shared" ref="Y10:Y16" ca="1" si="7">IF(X10&gt;0,(INDIRECT(ADDRESS(X10,$X$7,,,"ТаблицаСоответствия"))+Z10)*$X$8,0)</f>
        <v>32.4</v>
      </c>
      <c r="Z10" s="30"/>
      <c r="AA10" s="12">
        <v>46</v>
      </c>
      <c r="AB10" s="140">
        <f t="shared" ref="AB10:AB16" ca="1" si="8">IF(AA10&gt;0,(INDIRECT(ADDRESS(AA10,$AA$7,,,"ТаблицаСоответствия"))+AC10)*$AA$8,0)</f>
        <v>25.2</v>
      </c>
      <c r="AC10" s="30"/>
      <c r="AD10" s="12"/>
      <c r="AE10" s="140">
        <f t="shared" ref="AE10:AE16" ca="1" si="9">IF(AD10&gt;0,(INDIRECT(ADDRESS(AD10,$AD$7,,,"ТаблицаСоответствия"))+AF10)*$AD$8,0)</f>
        <v>0</v>
      </c>
      <c r="AF10" s="30"/>
      <c r="AG10" s="12">
        <v>6</v>
      </c>
      <c r="AH10" s="140">
        <f t="shared" ref="AH10:AH16" ca="1" si="10">IF(AG10&gt;0,(INDIRECT(ADDRESS(AG10,$AG$7,,,"ТаблицаСоответствия"))+AI10)*$AG$8,0)</f>
        <v>99.2</v>
      </c>
      <c r="AI10" s="30"/>
      <c r="AJ10" s="12">
        <v>1</v>
      </c>
      <c r="AK10" s="140">
        <f t="shared" ref="AK10:AK16" ca="1" si="11">IF(AJ10&gt;0,(INDIRECT(ADDRESS(AJ10,$AJ$7,,,"ТаблицаСоответствия"))+AL10)*$AJ$8,0)</f>
        <v>16.799999999999997</v>
      </c>
      <c r="AL10" s="30"/>
      <c r="AM10" s="12"/>
      <c r="AN10" s="140">
        <f ca="1">IF(AM10&gt;0,(INDIRECT(ADDRESS(AM10,$AM$7,,,"ТаблицаСоответствия"))+AO10)*$AM$8,0)</f>
        <v>0</v>
      </c>
      <c r="AO10" s="30"/>
      <c r="AP10" s="12"/>
      <c r="AQ10" s="140">
        <f t="shared" ref="AQ10:AQ16" ca="1" si="12">IF(AP10&gt;0,(INDIRECT(ADDRESS(AP10,$AP$7,,,"ТаблицаСоответствия"))+AR10)*$AP$8,0)</f>
        <v>0</v>
      </c>
      <c r="AR10" s="30"/>
      <c r="AS10" s="12"/>
      <c r="AT10" s="7">
        <f t="shared" ref="AT10:AT16" ca="1" si="13">IF(AS10&gt;0,ROUND((INDIRECT(ADDRESS(AS10,$AS$7,,,"ТаблицаСоответствия"))+AU10)*$AS$8,0),)</f>
        <v>0</v>
      </c>
      <c r="AU10" s="9"/>
      <c r="AV10" s="12">
        <v>92</v>
      </c>
      <c r="AW10" s="7">
        <f t="shared" ref="AW10:AW16" ca="1" si="14">IF(AV10&gt;0,ROUND((INDIRECT(ADDRESS(AV10,$AV$7,,,"ТаблицаСоответствия"))+AX10)*$AV$8,0),)</f>
        <v>68</v>
      </c>
      <c r="AX10" s="9"/>
      <c r="AY10" s="12"/>
      <c r="AZ10" s="7">
        <f t="shared" ref="AZ10:AZ16" ca="1" si="15">IF(AY10&gt;0,ROUND((INDIRECT(ADDRESS(AY10,$AY$7,,,"ТаблицаСоответствия"))+BA10)*$AY$8,0),)</f>
        <v>0</v>
      </c>
      <c r="BA10" s="9"/>
      <c r="BB10" s="12"/>
      <c r="BC10" s="7">
        <f t="shared" ref="BC10:BC16" ca="1" si="16">IF(BB10&gt;0,ROUND((INDIRECT(ADDRESS(BB10,$BB$7,,,"ТаблицаСоответствия"))+BD10)*$BB$8,0),)</f>
        <v>0</v>
      </c>
      <c r="BD10" s="9"/>
      <c r="BE10" s="12"/>
      <c r="BF10" s="7">
        <f t="shared" ref="BF10:BF16" ca="1" si="17">IF(BE10&gt;0,ROUND((INDIRECT(ADDRESS(BE10,$BE$7,,,"ТаблицаСоответствия"))+BG10)*$BE$8,0),)</f>
        <v>0</v>
      </c>
      <c r="BG10" s="9"/>
      <c r="BH10" s="127">
        <f t="shared" ref="BH10:BH16" ca="1" si="18">SUM(AZ10,BC10,BF10,AW10,P10,AT10,AK10,AN10,AQ10,AE10,AH10,D10,G10,J10,M10,S10,V10,Y10,AB10)</f>
        <v>292</v>
      </c>
      <c r="BI10" s="78" t="str">
        <f t="shared" ref="BI10:BI15" si="19">B10</f>
        <v>Моисеев Станислав - Шельманова Полина</v>
      </c>
      <c r="BJ10" s="79"/>
      <c r="BK10" s="80"/>
      <c r="BL10" s="14">
        <f ca="1">IF(BH10&gt;0,RANK(BH10,$BH$10:$BH$22),0)</f>
        <v>1</v>
      </c>
    </row>
    <row r="11" spans="1:64" ht="15.75" thickBot="1" x14ac:dyDescent="0.3">
      <c r="A11" s="5">
        <f>A10+1</f>
        <v>2</v>
      </c>
      <c r="B11" s="3" t="s">
        <v>19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/>
      <c r="M11" s="140">
        <f t="shared" ca="1" si="3"/>
        <v>0</v>
      </c>
      <c r="N11" s="30"/>
      <c r="O11" s="12">
        <v>143</v>
      </c>
      <c r="P11" s="140">
        <f t="shared" ca="1" si="4"/>
        <v>46.800000000000004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/>
      <c r="Y11" s="140">
        <f t="shared" ca="1" si="7"/>
        <v>0</v>
      </c>
      <c r="Z11" s="30"/>
      <c r="AA11" s="12">
        <v>60</v>
      </c>
      <c r="AB11" s="140">
        <f t="shared" ca="1" si="8"/>
        <v>18</v>
      </c>
      <c r="AC11" s="30"/>
      <c r="AD11" s="12"/>
      <c r="AE11" s="140">
        <f t="shared" ca="1" si="9"/>
        <v>0</v>
      </c>
      <c r="AF11" s="30"/>
      <c r="AG11" s="12">
        <v>21</v>
      </c>
      <c r="AH11" s="140">
        <f t="shared" ca="1" si="10"/>
        <v>28.8</v>
      </c>
      <c r="AI11" s="30"/>
      <c r="AJ11" s="12">
        <v>3</v>
      </c>
      <c r="AK11" s="140">
        <f t="shared" ca="1" si="11"/>
        <v>11.2</v>
      </c>
      <c r="AL11" s="30"/>
      <c r="AM11" s="12">
        <v>2</v>
      </c>
      <c r="AN11" s="140">
        <v>0</v>
      </c>
      <c r="AO11" s="30"/>
      <c r="AP11" s="12"/>
      <c r="AQ11" s="140">
        <f t="shared" ca="1" si="12"/>
        <v>0</v>
      </c>
      <c r="AR11" s="30"/>
      <c r="AS11" s="12">
        <v>6</v>
      </c>
      <c r="AT11" s="7">
        <f t="shared" ca="1" si="13"/>
        <v>144</v>
      </c>
      <c r="AU11" s="9"/>
      <c r="AV11" s="12"/>
      <c r="AW11" s="7">
        <f t="shared" ca="1" si="14"/>
        <v>0</v>
      </c>
      <c r="AX11" s="9"/>
      <c r="AY11" s="12"/>
      <c r="AZ11" s="7">
        <f t="shared" ca="1" si="15"/>
        <v>0</v>
      </c>
      <c r="BA11" s="9"/>
      <c r="BB11" s="12"/>
      <c r="BC11" s="7">
        <f t="shared" ca="1" si="16"/>
        <v>0</v>
      </c>
      <c r="BD11" s="9"/>
      <c r="BE11" s="12"/>
      <c r="BF11" s="7">
        <f t="shared" ca="1" si="17"/>
        <v>0</v>
      </c>
      <c r="BG11" s="9"/>
      <c r="BH11" s="127">
        <f t="shared" ca="1" si="18"/>
        <v>248.8</v>
      </c>
      <c r="BI11" s="78" t="str">
        <f t="shared" si="19"/>
        <v>Ташимов Дамир - Аликова Эллина</v>
      </c>
      <c r="BJ11" s="79"/>
      <c r="BK11" s="80"/>
      <c r="BL11" s="14">
        <f t="shared" ref="BL11:BL16" ca="1" si="20">IF(BH11&gt;0,RANK(BH11,$BH$10:$BH$22),0)</f>
        <v>2</v>
      </c>
    </row>
    <row r="12" spans="1:64" ht="15.75" thickBot="1" x14ac:dyDescent="0.3">
      <c r="A12" s="5">
        <f>A11+1</f>
        <v>3</v>
      </c>
      <c r="B12" s="3" t="s">
        <v>16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>
        <v>134</v>
      </c>
      <c r="P12" s="140">
        <f t="shared" ca="1" si="4"/>
        <v>46.800000000000004</v>
      </c>
      <c r="Q12" s="30"/>
      <c r="R12" s="12"/>
      <c r="S12" s="140">
        <f t="shared" ca="1" si="5"/>
        <v>0</v>
      </c>
      <c r="T12" s="30"/>
      <c r="U12" s="12"/>
      <c r="V12" s="140">
        <f t="shared" ca="1" si="6"/>
        <v>0</v>
      </c>
      <c r="W12" s="30"/>
      <c r="X12" s="12">
        <v>146</v>
      </c>
      <c r="Y12" s="140">
        <f t="shared" ca="1" si="7"/>
        <v>18</v>
      </c>
      <c r="Z12" s="30"/>
      <c r="AA12" s="12"/>
      <c r="AB12" s="140">
        <f t="shared" ca="1" si="8"/>
        <v>0</v>
      </c>
      <c r="AC12" s="30"/>
      <c r="AD12" s="12"/>
      <c r="AE12" s="140">
        <f t="shared" ca="1" si="9"/>
        <v>0</v>
      </c>
      <c r="AF12" s="30"/>
      <c r="AG12" s="12">
        <v>18</v>
      </c>
      <c r="AH12" s="140">
        <f t="shared" ca="1" si="10"/>
        <v>41.6</v>
      </c>
      <c r="AI12" s="30"/>
      <c r="AJ12" s="12">
        <v>4</v>
      </c>
      <c r="AK12" s="140">
        <f t="shared" ca="1" si="11"/>
        <v>8.3999999999999986</v>
      </c>
      <c r="AL12" s="30"/>
      <c r="AM12" s="12"/>
      <c r="AN12" s="140">
        <f ca="1">IF(AM12&gt;0,(INDIRECT(ADDRESS(AM12,$AM$7,,,"ТаблицаСоответствия"))+AO12)*$AM$8,0)</f>
        <v>0</v>
      </c>
      <c r="AO12" s="30"/>
      <c r="AP12" s="12"/>
      <c r="AQ12" s="140">
        <f t="shared" ca="1" si="12"/>
        <v>0</v>
      </c>
      <c r="AR12" s="30"/>
      <c r="AS12" s="12"/>
      <c r="AT12" s="7">
        <f t="shared" ca="1" si="13"/>
        <v>0</v>
      </c>
      <c r="AU12" s="9"/>
      <c r="AV12" s="12">
        <v>218</v>
      </c>
      <c r="AW12" s="7">
        <f t="shared" ca="1" si="14"/>
        <v>18</v>
      </c>
      <c r="AX12" s="9"/>
      <c r="AY12" s="12">
        <v>53</v>
      </c>
      <c r="AZ12" s="7">
        <f t="shared" ca="1" si="15"/>
        <v>54</v>
      </c>
      <c r="BA12" s="9"/>
      <c r="BB12" s="12"/>
      <c r="BC12" s="7">
        <f t="shared" ca="1" si="16"/>
        <v>0</v>
      </c>
      <c r="BD12" s="9"/>
      <c r="BE12" s="12"/>
      <c r="BF12" s="7">
        <f t="shared" ca="1" si="17"/>
        <v>0</v>
      </c>
      <c r="BG12" s="9"/>
      <c r="BH12" s="127">
        <f t="shared" ca="1" si="18"/>
        <v>186.8</v>
      </c>
      <c r="BI12" s="78" t="str">
        <f t="shared" si="19"/>
        <v>Фролов Иван - Нуртазина Риза</v>
      </c>
      <c r="BJ12" s="79"/>
      <c r="BK12" s="80"/>
      <c r="BL12" s="14">
        <f t="shared" ca="1" si="20"/>
        <v>3</v>
      </c>
    </row>
    <row r="13" spans="1:64" ht="15.75" thickBot="1" x14ac:dyDescent="0.3">
      <c r="A13" s="5">
        <f t="shared" ref="A13:A16" si="21">A12+1</f>
        <v>4</v>
      </c>
      <c r="B13" s="3" t="s">
        <v>32</v>
      </c>
      <c r="C13" s="12">
        <v>96</v>
      </c>
      <c r="D13" s="140">
        <f t="shared" ca="1" si="0"/>
        <v>25.2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/>
      <c r="M13" s="140">
        <f t="shared" ca="1" si="3"/>
        <v>0</v>
      </c>
      <c r="N13" s="30"/>
      <c r="O13" s="12"/>
      <c r="P13" s="140">
        <f t="shared" ca="1" si="4"/>
        <v>0</v>
      </c>
      <c r="Q13" s="30"/>
      <c r="R13" s="12"/>
      <c r="S13" s="140">
        <f t="shared" ca="1" si="5"/>
        <v>0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/>
      <c r="AB13" s="140">
        <f t="shared" ca="1" si="8"/>
        <v>0</v>
      </c>
      <c r="AC13" s="30"/>
      <c r="AD13" s="12"/>
      <c r="AE13" s="140">
        <f t="shared" ca="1" si="9"/>
        <v>0</v>
      </c>
      <c r="AF13" s="30"/>
      <c r="AG13" s="12">
        <v>7</v>
      </c>
      <c r="AH13" s="140">
        <f t="shared" ca="1" si="10"/>
        <v>92.800000000000011</v>
      </c>
      <c r="AI13" s="30"/>
      <c r="AJ13" s="12">
        <v>2</v>
      </c>
      <c r="AK13" s="140">
        <f t="shared" ca="1" si="11"/>
        <v>14</v>
      </c>
      <c r="AL13" s="30"/>
      <c r="AM13" s="12">
        <v>1</v>
      </c>
      <c r="AN13" s="140">
        <v>0</v>
      </c>
      <c r="AO13" s="30"/>
      <c r="AP13" s="12"/>
      <c r="AQ13" s="140">
        <f t="shared" ca="1" si="12"/>
        <v>0</v>
      </c>
      <c r="AR13" s="30"/>
      <c r="AS13" s="12"/>
      <c r="AT13" s="7">
        <f t="shared" ca="1" si="13"/>
        <v>0</v>
      </c>
      <c r="AU13" s="9"/>
      <c r="AV13" s="12"/>
      <c r="AW13" s="7">
        <f t="shared" ca="1" si="14"/>
        <v>0</v>
      </c>
      <c r="AX13" s="9"/>
      <c r="AY13" s="12"/>
      <c r="AZ13" s="7">
        <f t="shared" ca="1" si="15"/>
        <v>0</v>
      </c>
      <c r="BA13" s="9"/>
      <c r="BB13" s="12"/>
      <c r="BC13" s="7">
        <f t="shared" ca="1" si="16"/>
        <v>0</v>
      </c>
      <c r="BD13" s="9"/>
      <c r="BE13" s="12"/>
      <c r="BF13" s="7">
        <f t="shared" ca="1" si="17"/>
        <v>0</v>
      </c>
      <c r="BG13" s="9"/>
      <c r="BH13" s="127">
        <f t="shared" ca="1" si="18"/>
        <v>132</v>
      </c>
      <c r="BI13" s="78" t="str">
        <f t="shared" si="19"/>
        <v>Занилов Кирилл - Лобачева Анастасия</v>
      </c>
      <c r="BJ13" s="79"/>
      <c r="BK13" s="80"/>
      <c r="BL13" s="14">
        <f t="shared" ca="1" si="20"/>
        <v>4</v>
      </c>
    </row>
    <row r="14" spans="1:64" ht="15.75" thickBot="1" x14ac:dyDescent="0.3">
      <c r="A14" s="5">
        <f t="shared" si="21"/>
        <v>5</v>
      </c>
      <c r="B14" s="3" t="s">
        <v>125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/>
      <c r="P14" s="140">
        <f t="shared" ca="1" si="4"/>
        <v>0</v>
      </c>
      <c r="Q14" s="30"/>
      <c r="R14" s="12">
        <v>90</v>
      </c>
      <c r="S14" s="140">
        <f t="shared" ca="1" si="5"/>
        <v>18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>
        <v>62</v>
      </c>
      <c r="AB14" s="140">
        <f t="shared" ca="1" si="8"/>
        <v>18</v>
      </c>
      <c r="AC14" s="30"/>
      <c r="AD14" s="12"/>
      <c r="AE14" s="140">
        <f t="shared" ca="1" si="9"/>
        <v>0</v>
      </c>
      <c r="AF14" s="30"/>
      <c r="AG14" s="12"/>
      <c r="AH14" s="140">
        <f t="shared" ca="1" si="10"/>
        <v>0</v>
      </c>
      <c r="AI14" s="30"/>
      <c r="AJ14" s="12">
        <v>7</v>
      </c>
      <c r="AK14" s="140">
        <f t="shared" ca="1" si="11"/>
        <v>2.8</v>
      </c>
      <c r="AL14" s="30"/>
      <c r="AM14" s="12"/>
      <c r="AN14" s="140">
        <f ca="1">IF(AM14&gt;0,(INDIRECT(ADDRESS(AM14,$AM$7,,,"ТаблицаСоответствия"))+AO14)*$AM$8,0)</f>
        <v>0</v>
      </c>
      <c r="AO14" s="30"/>
      <c r="AP14" s="12"/>
      <c r="AQ14" s="140">
        <f t="shared" ca="1" si="12"/>
        <v>0</v>
      </c>
      <c r="AR14" s="30"/>
      <c r="AS14" s="12"/>
      <c r="AT14" s="7">
        <f t="shared" ca="1" si="13"/>
        <v>0</v>
      </c>
      <c r="AU14" s="9"/>
      <c r="AV14" s="12"/>
      <c r="AW14" s="7">
        <f t="shared" ca="1" si="14"/>
        <v>0</v>
      </c>
      <c r="AX14" s="9"/>
      <c r="AY14" s="12"/>
      <c r="AZ14" s="7">
        <f t="shared" ca="1" si="15"/>
        <v>0</v>
      </c>
      <c r="BA14" s="9"/>
      <c r="BB14" s="12"/>
      <c r="BC14" s="7">
        <f t="shared" ca="1" si="16"/>
        <v>0</v>
      </c>
      <c r="BD14" s="9"/>
      <c r="BE14" s="12"/>
      <c r="BF14" s="7">
        <f t="shared" ca="1" si="17"/>
        <v>0</v>
      </c>
      <c r="BG14" s="9"/>
      <c r="BH14" s="127">
        <f t="shared" ca="1" si="18"/>
        <v>38.799999999999997</v>
      </c>
      <c r="BI14" s="78" t="str">
        <f t="shared" si="19"/>
        <v>Николаев Константин - Николаева Юлия</v>
      </c>
      <c r="BJ14" s="79"/>
      <c r="BK14" s="80"/>
      <c r="BL14" s="14">
        <f t="shared" ca="1" si="20"/>
        <v>5</v>
      </c>
    </row>
    <row r="15" spans="1:64" ht="15.75" thickBot="1" x14ac:dyDescent="0.3">
      <c r="A15" s="5">
        <f t="shared" si="21"/>
        <v>6</v>
      </c>
      <c r="B15" s="3" t="s">
        <v>23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/>
      <c r="M15" s="140">
        <f t="shared" ca="1" si="3"/>
        <v>0</v>
      </c>
      <c r="N15" s="30"/>
      <c r="O15" s="12"/>
      <c r="P15" s="140">
        <f t="shared" ca="1" si="4"/>
        <v>0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/>
      <c r="Y15" s="140">
        <f t="shared" ca="1" si="7"/>
        <v>0</v>
      </c>
      <c r="Z15" s="30"/>
      <c r="AA15" s="12"/>
      <c r="AB15" s="140">
        <f t="shared" ca="1" si="8"/>
        <v>0</v>
      </c>
      <c r="AC15" s="30"/>
      <c r="AD15" s="12"/>
      <c r="AE15" s="140">
        <f t="shared" ca="1" si="9"/>
        <v>0</v>
      </c>
      <c r="AF15" s="30"/>
      <c r="AG15" s="12">
        <v>27</v>
      </c>
      <c r="AH15" s="140">
        <f t="shared" ca="1" si="10"/>
        <v>19.200000000000003</v>
      </c>
      <c r="AI15" s="30"/>
      <c r="AJ15" s="12">
        <v>5</v>
      </c>
      <c r="AK15" s="140">
        <f t="shared" ca="1" si="11"/>
        <v>5.6</v>
      </c>
      <c r="AL15" s="30"/>
      <c r="AM15" s="12"/>
      <c r="AN15" s="140">
        <f ca="1">IF(AM15&gt;0,(INDIRECT(ADDRESS(AM15,$AM$7,,,"ТаблицаСоответствия"))+AO15)*$AM$8,0)</f>
        <v>0</v>
      </c>
      <c r="AO15" s="30"/>
      <c r="AP15" s="12"/>
      <c r="AQ15" s="140">
        <f t="shared" ca="1" si="12"/>
        <v>0</v>
      </c>
      <c r="AR15" s="30"/>
      <c r="AS15" s="12"/>
      <c r="AT15" s="7">
        <f t="shared" ca="1" si="13"/>
        <v>0</v>
      </c>
      <c r="AU15" s="9"/>
      <c r="AV15" s="12"/>
      <c r="AW15" s="7">
        <f t="shared" ca="1" si="14"/>
        <v>0</v>
      </c>
      <c r="AX15" s="9"/>
      <c r="AY15" s="12"/>
      <c r="AZ15" s="7">
        <f t="shared" ca="1" si="15"/>
        <v>0</v>
      </c>
      <c r="BA15" s="9"/>
      <c r="BB15" s="12"/>
      <c r="BC15" s="7">
        <f t="shared" ca="1" si="16"/>
        <v>0</v>
      </c>
      <c r="BD15" s="9"/>
      <c r="BE15" s="12"/>
      <c r="BF15" s="7">
        <f t="shared" ca="1" si="17"/>
        <v>0</v>
      </c>
      <c r="BG15" s="9"/>
      <c r="BH15" s="127">
        <f t="shared" ca="1" si="18"/>
        <v>24.800000000000004</v>
      </c>
      <c r="BI15" s="206" t="str">
        <f t="shared" si="19"/>
        <v>Корнеев Данила - Мох Кристина</v>
      </c>
      <c r="BJ15" s="207"/>
      <c r="BK15" s="208"/>
      <c r="BL15" s="14">
        <f t="shared" ca="1" si="20"/>
        <v>6</v>
      </c>
    </row>
    <row r="16" spans="1:64" x14ac:dyDescent="0.25">
      <c r="A16" s="77">
        <f t="shared" si="21"/>
        <v>7</v>
      </c>
      <c r="B16" s="121" t="s">
        <v>31</v>
      </c>
      <c r="C16" s="35"/>
      <c r="D16" s="217">
        <f t="shared" ca="1" si="0"/>
        <v>0</v>
      </c>
      <c r="E16" s="61"/>
      <c r="F16" s="35"/>
      <c r="G16" s="217">
        <f t="shared" ca="1" si="1"/>
        <v>0</v>
      </c>
      <c r="H16" s="61"/>
      <c r="I16" s="35"/>
      <c r="J16" s="217">
        <f t="shared" ca="1" si="2"/>
        <v>0</v>
      </c>
      <c r="K16" s="61"/>
      <c r="L16" s="35"/>
      <c r="M16" s="217">
        <f t="shared" ca="1" si="3"/>
        <v>0</v>
      </c>
      <c r="N16" s="61"/>
      <c r="O16" s="35"/>
      <c r="P16" s="217">
        <f t="shared" ca="1" si="4"/>
        <v>0</v>
      </c>
      <c r="Q16" s="61"/>
      <c r="R16" s="35"/>
      <c r="S16" s="217">
        <f t="shared" ca="1" si="5"/>
        <v>0</v>
      </c>
      <c r="T16" s="61"/>
      <c r="U16" s="35"/>
      <c r="V16" s="217">
        <f t="shared" ca="1" si="6"/>
        <v>0</v>
      </c>
      <c r="W16" s="61"/>
      <c r="X16" s="35"/>
      <c r="Y16" s="217">
        <f t="shared" ca="1" si="7"/>
        <v>0</v>
      </c>
      <c r="Z16" s="61"/>
      <c r="AA16" s="35"/>
      <c r="AB16" s="217">
        <f t="shared" ca="1" si="8"/>
        <v>0</v>
      </c>
      <c r="AC16" s="61"/>
      <c r="AD16" s="35"/>
      <c r="AE16" s="217">
        <f t="shared" ca="1" si="9"/>
        <v>0</v>
      </c>
      <c r="AF16" s="61"/>
      <c r="AG16" s="35"/>
      <c r="AH16" s="217">
        <f t="shared" ca="1" si="10"/>
        <v>0</v>
      </c>
      <c r="AI16" s="61"/>
      <c r="AJ16" s="35">
        <v>6</v>
      </c>
      <c r="AK16" s="217">
        <f t="shared" ca="1" si="11"/>
        <v>2.8</v>
      </c>
      <c r="AL16" s="61"/>
      <c r="AM16" s="35"/>
      <c r="AN16" s="217">
        <f ca="1">IF(AM16&gt;0,(INDIRECT(ADDRESS(AM16,$AM$7,,,"ТаблицаСоответствия"))+AO16)*$AM$8,0)</f>
        <v>0</v>
      </c>
      <c r="AO16" s="61"/>
      <c r="AP16" s="35"/>
      <c r="AQ16" s="217">
        <f t="shared" ca="1" si="12"/>
        <v>0</v>
      </c>
      <c r="AR16" s="61"/>
      <c r="AS16" s="35"/>
      <c r="AT16" s="84">
        <f t="shared" ca="1" si="13"/>
        <v>0</v>
      </c>
      <c r="AU16" s="85"/>
      <c r="AV16" s="35"/>
      <c r="AW16" s="84">
        <f t="shared" ca="1" si="14"/>
        <v>0</v>
      </c>
      <c r="AX16" s="85"/>
      <c r="AY16" s="35"/>
      <c r="AZ16" s="84">
        <f t="shared" ca="1" si="15"/>
        <v>0</v>
      </c>
      <c r="BA16" s="85"/>
      <c r="BB16" s="35"/>
      <c r="BC16" s="84">
        <f t="shared" ca="1" si="16"/>
        <v>0</v>
      </c>
      <c r="BD16" s="85"/>
      <c r="BE16" s="35"/>
      <c r="BF16" s="84">
        <f t="shared" ca="1" si="17"/>
        <v>0</v>
      </c>
      <c r="BG16" s="85"/>
      <c r="BH16" s="218">
        <f t="shared" ca="1" si="18"/>
        <v>2.8</v>
      </c>
      <c r="BI16" s="221" t="str">
        <f t="shared" ref="BI16" si="22">B16</f>
        <v>Киля Владислав - Виркунен Елизавета</v>
      </c>
      <c r="BJ16" s="222"/>
      <c r="BK16" s="223"/>
      <c r="BL16" s="108">
        <f t="shared" ca="1" si="20"/>
        <v>7</v>
      </c>
    </row>
    <row r="17" spans="1:64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Q17" s="219"/>
      <c r="AR17" s="88"/>
      <c r="AT17" s="88"/>
      <c r="AU17" s="88"/>
      <c r="AW17" s="88"/>
      <c r="AX17" s="88"/>
      <c r="AZ17" s="88"/>
      <c r="BA17" s="88"/>
      <c r="BC17" s="88"/>
      <c r="BD17" s="88"/>
      <c r="BF17" s="88"/>
      <c r="BG17" s="88"/>
      <c r="BH17" s="225"/>
      <c r="BI17" s="250"/>
      <c r="BJ17" s="250"/>
      <c r="BK17" s="250"/>
      <c r="BL17" s="86"/>
    </row>
    <row r="18" spans="1:64" s="89" customFormat="1" x14ac:dyDescent="0.25">
      <c r="A18" s="86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T18" s="88"/>
      <c r="AU18" s="88"/>
      <c r="AW18" s="88"/>
      <c r="AX18" s="88"/>
      <c r="AZ18" s="88"/>
      <c r="BA18" s="88"/>
      <c r="BC18" s="88"/>
      <c r="BD18" s="88"/>
      <c r="BF18" s="88"/>
      <c r="BG18" s="88"/>
      <c r="BH18" s="225"/>
      <c r="BI18" s="250"/>
      <c r="BJ18" s="250"/>
      <c r="BK18" s="250"/>
      <c r="BL18" s="86"/>
    </row>
    <row r="19" spans="1:64" s="89" customFormat="1" x14ac:dyDescent="0.25">
      <c r="A19" s="86"/>
      <c r="B19" s="224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88"/>
      <c r="AU19" s="88"/>
      <c r="AW19" s="88"/>
      <c r="AX19" s="88"/>
      <c r="AZ19" s="88"/>
      <c r="BA19" s="88"/>
      <c r="BC19" s="88"/>
      <c r="BD19" s="88"/>
      <c r="BF19" s="88"/>
      <c r="BG19" s="88"/>
      <c r="BH19" s="225"/>
      <c r="BI19" s="156"/>
      <c r="BJ19" s="156"/>
      <c r="BK19" s="156"/>
      <c r="BL19" s="86"/>
    </row>
    <row r="20" spans="1:64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88"/>
      <c r="AU20" s="88"/>
      <c r="AW20" s="88"/>
      <c r="AX20" s="88"/>
      <c r="AZ20" s="88"/>
      <c r="BA20" s="88"/>
      <c r="BC20" s="88"/>
      <c r="BD20" s="88"/>
      <c r="BF20" s="88"/>
      <c r="BG20" s="88"/>
      <c r="BH20" s="225"/>
      <c r="BI20" s="156"/>
      <c r="BJ20" s="156"/>
      <c r="BK20" s="156"/>
      <c r="BL20" s="86"/>
    </row>
    <row r="21" spans="1:64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88"/>
      <c r="AU21" s="88"/>
      <c r="AW21" s="88"/>
      <c r="AX21" s="88"/>
      <c r="AZ21" s="88"/>
      <c r="BA21" s="88"/>
      <c r="BC21" s="88"/>
      <c r="BD21" s="88"/>
      <c r="BF21" s="88"/>
      <c r="BG21" s="88"/>
      <c r="BH21" s="225"/>
      <c r="BI21" s="156"/>
      <c r="BJ21" s="156"/>
      <c r="BK21" s="156"/>
      <c r="BL21" s="86"/>
    </row>
    <row r="22" spans="1:64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88"/>
      <c r="AU22" s="88"/>
      <c r="AW22" s="88"/>
      <c r="AX22" s="88"/>
      <c r="AZ22" s="88"/>
      <c r="BA22" s="88"/>
      <c r="BC22" s="88"/>
      <c r="BD22" s="88"/>
      <c r="BF22" s="88"/>
      <c r="BG22" s="88"/>
      <c r="BH22" s="225"/>
      <c r="BI22" s="156"/>
      <c r="BJ22" s="156"/>
      <c r="BK22" s="156"/>
      <c r="BL22" s="86"/>
    </row>
    <row r="23" spans="1:64" s="89" customFormat="1" x14ac:dyDescent="0.25"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BH23" s="225"/>
      <c r="BI23" s="156"/>
    </row>
    <row r="24" spans="1:64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BH24" s="225"/>
      <c r="BI24" s="156"/>
    </row>
    <row r="25" spans="1:64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BH25" s="225"/>
      <c r="BI25" s="156"/>
    </row>
    <row r="26" spans="1:64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BH26" s="225"/>
      <c r="BI26" s="156"/>
    </row>
  </sheetData>
  <sortState ref="B10:BH16">
    <sortCondition descending="1" ref="BH10"/>
  </sortState>
  <mergeCells count="77">
    <mergeCell ref="O5:Q5"/>
    <mergeCell ref="O6:Q6"/>
    <mergeCell ref="O7:Q7"/>
    <mergeCell ref="O8:Q8"/>
    <mergeCell ref="AA6:AC6"/>
    <mergeCell ref="AG5:AI5"/>
    <mergeCell ref="AG6:AI6"/>
    <mergeCell ref="R5:T5"/>
    <mergeCell ref="R6:T6"/>
    <mergeCell ref="AA5:AC5"/>
    <mergeCell ref="X5:Z5"/>
    <mergeCell ref="U5:W5"/>
    <mergeCell ref="U6:W6"/>
    <mergeCell ref="X6:Z6"/>
    <mergeCell ref="C8:E8"/>
    <mergeCell ref="F8:H8"/>
    <mergeCell ref="I8:K8"/>
    <mergeCell ref="L7:N7"/>
    <mergeCell ref="L8:N8"/>
    <mergeCell ref="C7:E7"/>
    <mergeCell ref="F7:H7"/>
    <mergeCell ref="I7:K7"/>
    <mergeCell ref="AS8:AU8"/>
    <mergeCell ref="X8:Z8"/>
    <mergeCell ref="U7:W7"/>
    <mergeCell ref="AP8:AR8"/>
    <mergeCell ref="L5:N5"/>
    <mergeCell ref="L6:N6"/>
    <mergeCell ref="AM8:AO8"/>
    <mergeCell ref="X7:Z7"/>
    <mergeCell ref="AA8:AC8"/>
    <mergeCell ref="AG7:AI7"/>
    <mergeCell ref="AD8:AF8"/>
    <mergeCell ref="R7:T7"/>
    <mergeCell ref="R8:T8"/>
    <mergeCell ref="AA7:AC7"/>
    <mergeCell ref="U8:W8"/>
    <mergeCell ref="AD5:AF5"/>
    <mergeCell ref="AJ7:AL7"/>
    <mergeCell ref="AJ8:AL8"/>
    <mergeCell ref="AM7:AO7"/>
    <mergeCell ref="AG8:AI8"/>
    <mergeCell ref="AD6:AF6"/>
    <mergeCell ref="AD7:AF7"/>
    <mergeCell ref="C5:E5"/>
    <mergeCell ref="F5:H5"/>
    <mergeCell ref="I5:K5"/>
    <mergeCell ref="C6:E6"/>
    <mergeCell ref="F6:H6"/>
    <mergeCell ref="I6:K6"/>
    <mergeCell ref="AV8:AX8"/>
    <mergeCell ref="BI9:BK9"/>
    <mergeCell ref="BB8:BD8"/>
    <mergeCell ref="BE8:BG8"/>
    <mergeCell ref="AY8:BA8"/>
    <mergeCell ref="AJ5:AL5"/>
    <mergeCell ref="AV6:AX6"/>
    <mergeCell ref="AJ6:AL6"/>
    <mergeCell ref="AM5:AO5"/>
    <mergeCell ref="AM6:AO6"/>
    <mergeCell ref="AS5:AU5"/>
    <mergeCell ref="AS6:AU6"/>
    <mergeCell ref="AS7:AU7"/>
    <mergeCell ref="BB5:BD5"/>
    <mergeCell ref="BE5:BG5"/>
    <mergeCell ref="BE6:BG6"/>
    <mergeCell ref="AP5:AR5"/>
    <mergeCell ref="AY5:BA5"/>
    <mergeCell ref="AY6:BA6"/>
    <mergeCell ref="AY7:BA7"/>
    <mergeCell ref="BB6:BD6"/>
    <mergeCell ref="BB7:BD7"/>
    <mergeCell ref="AP6:AR6"/>
    <mergeCell ref="AP7:AR7"/>
    <mergeCell ref="AV5:AX5"/>
    <mergeCell ref="AV7:AX7"/>
    <mergeCell ref="BE7:BG7"/>
  </mergeCells>
  <conditionalFormatting sqref="BL10:BL17 BL19:BL22">
    <cfRule type="cellIs" dxfId="32" priority="37" stopIfTrue="1" operator="equal">
      <formula>3</formula>
    </cfRule>
    <cfRule type="cellIs" dxfId="31" priority="38" stopIfTrue="1" operator="equal">
      <formula>2</formula>
    </cfRule>
    <cfRule type="cellIs" dxfId="30" priority="39" stopIfTrue="1" operator="equal">
      <formula>1</formula>
    </cfRule>
  </conditionalFormatting>
  <conditionalFormatting sqref="BL18">
    <cfRule type="cellIs" dxfId="29" priority="1" stopIfTrue="1" operator="equal">
      <formula>3</formula>
    </cfRule>
    <cfRule type="cellIs" dxfId="28" priority="2" stopIfTrue="1" operator="equal">
      <formula>2</formula>
    </cfRule>
    <cfRule type="cellIs" dxfId="27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5"/>
  <sheetViews>
    <sheetView zoomScale="55" zoomScaleNormal="55" workbookViewId="0">
      <selection activeCell="B14" sqref="B14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74" t="s">
        <v>4</v>
      </c>
      <c r="C5" s="311" t="s">
        <v>45</v>
      </c>
      <c r="D5" s="312"/>
      <c r="E5" s="313"/>
      <c r="F5" s="311" t="s">
        <v>46</v>
      </c>
      <c r="G5" s="312"/>
      <c r="H5" s="313"/>
      <c r="I5" s="311" t="s">
        <v>47</v>
      </c>
      <c r="J5" s="312"/>
      <c r="K5" s="313"/>
      <c r="L5" s="311" t="s">
        <v>48</v>
      </c>
      <c r="M5" s="312"/>
      <c r="N5" s="313"/>
      <c r="O5" s="311" t="s">
        <v>49</v>
      </c>
      <c r="P5" s="312"/>
      <c r="Q5" s="313"/>
      <c r="R5" s="311" t="s">
        <v>50</v>
      </c>
      <c r="S5" s="312"/>
      <c r="T5" s="313"/>
      <c r="U5" s="311" t="s">
        <v>51</v>
      </c>
      <c r="V5" s="312"/>
      <c r="W5" s="313"/>
      <c r="X5" s="311" t="s">
        <v>52</v>
      </c>
      <c r="Y5" s="312"/>
      <c r="Z5" s="313"/>
      <c r="AA5" s="311" t="s">
        <v>53</v>
      </c>
      <c r="AB5" s="312"/>
      <c r="AC5" s="300"/>
      <c r="AD5" s="311" t="s">
        <v>54</v>
      </c>
      <c r="AE5" s="312"/>
      <c r="AF5" s="313"/>
      <c r="AG5" s="311" t="s">
        <v>55</v>
      </c>
      <c r="AH5" s="312"/>
      <c r="AI5" s="313"/>
      <c r="AJ5" s="311" t="s">
        <v>56</v>
      </c>
      <c r="AK5" s="312"/>
      <c r="AL5" s="313"/>
      <c r="AM5" s="311" t="s">
        <v>57</v>
      </c>
      <c r="AN5" s="312"/>
      <c r="AO5" s="313"/>
      <c r="AP5" s="311" t="s">
        <v>90</v>
      </c>
      <c r="AQ5" s="312"/>
      <c r="AR5" s="300"/>
      <c r="AS5" s="311"/>
      <c r="AT5" s="312"/>
      <c r="AU5" s="300"/>
      <c r="AV5" s="311"/>
      <c r="AW5" s="312"/>
      <c r="AX5" s="300"/>
      <c r="AY5" s="311"/>
      <c r="AZ5" s="312"/>
      <c r="BA5" s="300"/>
      <c r="BB5" s="311"/>
      <c r="BC5" s="312"/>
      <c r="BD5" s="300"/>
      <c r="BE5" s="311"/>
      <c r="BF5" s="312"/>
      <c r="BG5" s="300"/>
      <c r="BH5" s="311"/>
      <c r="BI5" s="312"/>
      <c r="BJ5" s="300"/>
      <c r="BK5" s="311"/>
      <c r="BL5" s="312"/>
      <c r="BM5" s="300"/>
      <c r="BN5" s="311"/>
      <c r="BO5" s="312"/>
      <c r="BP5" s="300"/>
      <c r="BQ5" s="309"/>
      <c r="BR5" s="310"/>
      <c r="BS5" s="297"/>
      <c r="BT5" s="309"/>
      <c r="BU5" s="310"/>
      <c r="BV5" s="297"/>
      <c r="BW5" s="309"/>
      <c r="BX5" s="310"/>
      <c r="BY5" s="297"/>
      <c r="BZ5" s="309"/>
      <c r="CA5" s="310"/>
      <c r="CB5" s="297"/>
      <c r="CC5" s="309"/>
      <c r="CD5" s="310"/>
      <c r="CE5" s="297"/>
      <c r="CF5" s="309"/>
      <c r="CG5" s="310"/>
      <c r="CH5" s="297"/>
      <c r="CI5" s="309"/>
      <c r="CJ5" s="310"/>
      <c r="CK5" s="297"/>
      <c r="CL5" s="309"/>
      <c r="CM5" s="310"/>
      <c r="CN5" s="297"/>
      <c r="CO5" s="309"/>
      <c r="CP5" s="310"/>
      <c r="CQ5" s="297"/>
      <c r="CR5" s="309"/>
      <c r="CS5" s="310"/>
      <c r="CT5" s="297"/>
      <c r="CU5" s="309"/>
      <c r="CV5" s="310"/>
      <c r="CW5" s="297"/>
      <c r="CX5" s="309"/>
      <c r="CY5" s="310"/>
      <c r="CZ5" s="297"/>
      <c r="DA5" s="309"/>
      <c r="DB5" s="310"/>
      <c r="DC5" s="297"/>
      <c r="DD5" s="309"/>
      <c r="DE5" s="310"/>
      <c r="DF5" s="297"/>
      <c r="DG5" s="309"/>
      <c r="DH5" s="310"/>
      <c r="DI5" s="297"/>
      <c r="DJ5" s="309"/>
      <c r="DK5" s="310"/>
      <c r="DL5" s="297"/>
      <c r="DM5" s="309"/>
      <c r="DN5" s="310"/>
      <c r="DO5" s="297"/>
      <c r="DP5" s="309"/>
      <c r="DQ5" s="310"/>
      <c r="DR5" s="297"/>
      <c r="DS5" s="309"/>
      <c r="DT5" s="310"/>
      <c r="DU5" s="297"/>
      <c r="DV5" s="309"/>
      <c r="DW5" s="310"/>
      <c r="DX5" s="297"/>
      <c r="DY5" s="309"/>
      <c r="DZ5" s="310"/>
      <c r="EA5" s="297"/>
      <c r="EB5" s="309"/>
      <c r="EC5" s="310"/>
      <c r="ED5" s="297"/>
      <c r="EE5" s="309"/>
      <c r="EF5" s="310"/>
      <c r="EG5" s="297"/>
    </row>
    <row r="6" spans="1:143" ht="15.75" thickBot="1" x14ac:dyDescent="0.3">
      <c r="A6" s="116"/>
      <c r="B6" s="148" t="s">
        <v>1</v>
      </c>
      <c r="C6" s="298">
        <v>66</v>
      </c>
      <c r="D6" s="299"/>
      <c r="E6" s="300"/>
      <c r="F6" s="298">
        <v>10</v>
      </c>
      <c r="G6" s="299"/>
      <c r="H6" s="300"/>
      <c r="I6" s="298">
        <v>38</v>
      </c>
      <c r="J6" s="299"/>
      <c r="K6" s="304"/>
      <c r="L6" s="298">
        <v>91</v>
      </c>
      <c r="M6" s="299"/>
      <c r="N6" s="304"/>
      <c r="O6" s="298">
        <v>55</v>
      </c>
      <c r="P6" s="299"/>
      <c r="Q6" s="300"/>
      <c r="R6" s="298">
        <v>12</v>
      </c>
      <c r="S6" s="299"/>
      <c r="T6" s="300"/>
      <c r="U6" s="298">
        <v>103</v>
      </c>
      <c r="V6" s="299"/>
      <c r="W6" s="300"/>
      <c r="X6" s="298">
        <v>28</v>
      </c>
      <c r="Y6" s="299"/>
      <c r="Z6" s="300"/>
      <c r="AA6" s="298">
        <v>52</v>
      </c>
      <c r="AB6" s="299"/>
      <c r="AC6" s="300"/>
      <c r="AD6" s="298">
        <v>20</v>
      </c>
      <c r="AE6" s="299"/>
      <c r="AF6" s="300"/>
      <c r="AG6" s="298">
        <v>5</v>
      </c>
      <c r="AH6" s="299"/>
      <c r="AI6" s="300"/>
      <c r="AJ6" s="298">
        <v>6</v>
      </c>
      <c r="AK6" s="299"/>
      <c r="AL6" s="300"/>
      <c r="AM6" s="298">
        <v>8</v>
      </c>
      <c r="AN6" s="299"/>
      <c r="AO6" s="300"/>
      <c r="AP6" s="298">
        <v>5</v>
      </c>
      <c r="AQ6" s="299"/>
      <c r="AR6" s="300"/>
      <c r="AS6" s="298"/>
      <c r="AT6" s="299"/>
      <c r="AU6" s="300"/>
      <c r="AV6" s="298"/>
      <c r="AW6" s="299"/>
      <c r="AX6" s="300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0"/>
      <c r="BK6" s="298"/>
      <c r="BL6" s="299"/>
      <c r="BM6" s="300"/>
      <c r="BN6" s="298"/>
      <c r="BO6" s="299"/>
      <c r="BP6" s="300"/>
      <c r="BQ6" s="295"/>
      <c r="BR6" s="296"/>
      <c r="BS6" s="297"/>
      <c r="BT6" s="295"/>
      <c r="BU6" s="296"/>
      <c r="BV6" s="297"/>
      <c r="BW6" s="295"/>
      <c r="BX6" s="296"/>
      <c r="BY6" s="297"/>
      <c r="BZ6" s="295"/>
      <c r="CA6" s="296"/>
      <c r="CB6" s="297"/>
      <c r="CC6" s="295"/>
      <c r="CD6" s="296"/>
      <c r="CE6" s="297"/>
      <c r="CF6" s="295"/>
      <c r="CG6" s="296"/>
      <c r="CH6" s="297"/>
      <c r="CI6" s="295"/>
      <c r="CJ6" s="296"/>
      <c r="CK6" s="297"/>
      <c r="CL6" s="295"/>
      <c r="CM6" s="296"/>
      <c r="CN6" s="297"/>
      <c r="CO6" s="295"/>
      <c r="CP6" s="296"/>
      <c r="CQ6" s="297"/>
      <c r="CR6" s="295"/>
      <c r="CS6" s="296"/>
      <c r="CT6" s="297"/>
      <c r="CU6" s="295"/>
      <c r="CV6" s="296"/>
      <c r="CW6" s="297"/>
      <c r="CX6" s="295"/>
      <c r="CY6" s="296"/>
      <c r="CZ6" s="297"/>
      <c r="DA6" s="295"/>
      <c r="DB6" s="296"/>
      <c r="DC6" s="297"/>
      <c r="DD6" s="295"/>
      <c r="DE6" s="296"/>
      <c r="DF6" s="297"/>
      <c r="DG6" s="295"/>
      <c r="DH6" s="296"/>
      <c r="DI6" s="297"/>
      <c r="DJ6" s="295"/>
      <c r="DK6" s="296"/>
      <c r="DL6" s="297"/>
      <c r="DM6" s="295"/>
      <c r="DN6" s="296"/>
      <c r="DO6" s="297"/>
      <c r="DP6" s="295"/>
      <c r="DQ6" s="296"/>
      <c r="DR6" s="297"/>
      <c r="DS6" s="295"/>
      <c r="DT6" s="296"/>
      <c r="DU6" s="297"/>
      <c r="DV6" s="295"/>
      <c r="DW6" s="296"/>
      <c r="DX6" s="297"/>
      <c r="DY6" s="295"/>
      <c r="DZ6" s="296"/>
      <c r="EA6" s="297"/>
      <c r="EB6" s="295"/>
      <c r="EC6" s="296"/>
      <c r="ED6" s="297"/>
      <c r="EE6" s="295"/>
      <c r="EF6" s="296"/>
      <c r="EG6" s="297"/>
    </row>
    <row r="7" spans="1:143" ht="15.75" thickBot="1" x14ac:dyDescent="0.3">
      <c r="A7" s="116"/>
      <c r="B7" s="148" t="s">
        <v>5</v>
      </c>
      <c r="C7" s="305">
        <v>5</v>
      </c>
      <c r="D7" s="306"/>
      <c r="E7" s="307"/>
      <c r="F7" s="305">
        <v>2</v>
      </c>
      <c r="G7" s="306"/>
      <c r="H7" s="307"/>
      <c r="I7" s="305">
        <v>4</v>
      </c>
      <c r="J7" s="306"/>
      <c r="K7" s="308"/>
      <c r="L7" s="305">
        <v>5</v>
      </c>
      <c r="M7" s="306"/>
      <c r="N7" s="308"/>
      <c r="O7" s="305">
        <v>4</v>
      </c>
      <c r="P7" s="306"/>
      <c r="Q7" s="307"/>
      <c r="R7" s="305">
        <v>2</v>
      </c>
      <c r="S7" s="306"/>
      <c r="T7" s="307"/>
      <c r="U7" s="305">
        <v>5</v>
      </c>
      <c r="V7" s="306"/>
      <c r="W7" s="307"/>
      <c r="X7" s="305">
        <v>3</v>
      </c>
      <c r="Y7" s="306"/>
      <c r="Z7" s="307"/>
      <c r="AA7" s="305">
        <v>4</v>
      </c>
      <c r="AB7" s="306"/>
      <c r="AC7" s="307"/>
      <c r="AD7" s="305">
        <v>3</v>
      </c>
      <c r="AE7" s="306"/>
      <c r="AF7" s="307"/>
      <c r="AG7" s="305">
        <v>1</v>
      </c>
      <c r="AH7" s="306"/>
      <c r="AI7" s="307"/>
      <c r="AJ7" s="305">
        <v>1</v>
      </c>
      <c r="AK7" s="306"/>
      <c r="AL7" s="307"/>
      <c r="AM7" s="305">
        <v>2</v>
      </c>
      <c r="AN7" s="306"/>
      <c r="AO7" s="307"/>
      <c r="AP7" s="305">
        <v>1</v>
      </c>
      <c r="AQ7" s="306"/>
      <c r="AR7" s="307"/>
      <c r="AS7" s="305"/>
      <c r="AT7" s="306"/>
      <c r="AU7" s="307"/>
      <c r="AV7" s="305"/>
      <c r="AW7" s="306"/>
      <c r="AX7" s="307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7"/>
      <c r="BK7" s="305"/>
      <c r="BL7" s="306"/>
      <c r="BM7" s="307"/>
      <c r="BN7" s="305"/>
      <c r="BO7" s="306"/>
      <c r="BP7" s="307"/>
      <c r="BQ7" s="301"/>
      <c r="BR7" s="302"/>
      <c r="BS7" s="303"/>
      <c r="BT7" s="301"/>
      <c r="BU7" s="302"/>
      <c r="BV7" s="303"/>
      <c r="BW7" s="301"/>
      <c r="BX7" s="302"/>
      <c r="BY7" s="303"/>
      <c r="BZ7" s="301"/>
      <c r="CA7" s="302"/>
      <c r="CB7" s="303"/>
      <c r="CC7" s="301"/>
      <c r="CD7" s="302"/>
      <c r="CE7" s="303"/>
      <c r="CF7" s="301"/>
      <c r="CG7" s="302"/>
      <c r="CH7" s="303"/>
      <c r="CI7" s="301"/>
      <c r="CJ7" s="302"/>
      <c r="CK7" s="303"/>
      <c r="CL7" s="301"/>
      <c r="CM7" s="302"/>
      <c r="CN7" s="303"/>
      <c r="CO7" s="301"/>
      <c r="CP7" s="302"/>
      <c r="CQ7" s="303"/>
      <c r="CR7" s="301"/>
      <c r="CS7" s="302"/>
      <c r="CT7" s="303"/>
      <c r="CU7" s="301"/>
      <c r="CV7" s="302"/>
      <c r="CW7" s="303"/>
      <c r="CX7" s="301"/>
      <c r="CY7" s="302"/>
      <c r="CZ7" s="303"/>
      <c r="DA7" s="301"/>
      <c r="DB7" s="302"/>
      <c r="DC7" s="303"/>
      <c r="DD7" s="301"/>
      <c r="DE7" s="302"/>
      <c r="DF7" s="303"/>
      <c r="DG7" s="301"/>
      <c r="DH7" s="302"/>
      <c r="DI7" s="303"/>
      <c r="DJ7" s="301"/>
      <c r="DK7" s="302"/>
      <c r="DL7" s="303"/>
      <c r="DM7" s="301"/>
      <c r="DN7" s="302"/>
      <c r="DO7" s="303"/>
      <c r="DP7" s="301"/>
      <c r="DQ7" s="302"/>
      <c r="DR7" s="303"/>
      <c r="DS7" s="301"/>
      <c r="DT7" s="302"/>
      <c r="DU7" s="303"/>
      <c r="DV7" s="301"/>
      <c r="DW7" s="302"/>
      <c r="DX7" s="303"/>
      <c r="DY7" s="301"/>
      <c r="DZ7" s="302"/>
      <c r="EA7" s="303"/>
      <c r="EB7" s="301"/>
      <c r="EC7" s="302"/>
      <c r="ED7" s="303"/>
      <c r="EE7" s="301"/>
      <c r="EF7" s="302"/>
      <c r="EG7" s="303"/>
    </row>
    <row r="8" spans="1:143" ht="15.75" thickBot="1" x14ac:dyDescent="0.3">
      <c r="A8" s="116"/>
      <c r="B8" s="148" t="s">
        <v>0</v>
      </c>
      <c r="C8" s="298">
        <v>1.8</v>
      </c>
      <c r="D8" s="299"/>
      <c r="E8" s="300"/>
      <c r="F8" s="298">
        <v>1.8</v>
      </c>
      <c r="G8" s="299"/>
      <c r="H8" s="304"/>
      <c r="I8" s="298">
        <v>1.8</v>
      </c>
      <c r="J8" s="299"/>
      <c r="K8" s="304"/>
      <c r="L8" s="298">
        <v>1.8</v>
      </c>
      <c r="M8" s="299"/>
      <c r="N8" s="304"/>
      <c r="O8" s="295">
        <v>1.8</v>
      </c>
      <c r="P8" s="296"/>
      <c r="Q8" s="297"/>
      <c r="R8" s="295">
        <v>1.8</v>
      </c>
      <c r="S8" s="296"/>
      <c r="T8" s="297"/>
      <c r="U8" s="295">
        <v>1.8</v>
      </c>
      <c r="V8" s="296"/>
      <c r="W8" s="297"/>
      <c r="X8" s="295">
        <v>1.8</v>
      </c>
      <c r="Y8" s="296"/>
      <c r="Z8" s="297"/>
      <c r="AA8" s="295">
        <v>1.8</v>
      </c>
      <c r="AB8" s="296"/>
      <c r="AC8" s="297"/>
      <c r="AD8" s="298">
        <v>1.6</v>
      </c>
      <c r="AE8" s="299"/>
      <c r="AF8" s="300"/>
      <c r="AG8" s="295">
        <v>1.4</v>
      </c>
      <c r="AH8" s="296"/>
      <c r="AI8" s="297"/>
      <c r="AJ8" s="298">
        <v>1.4</v>
      </c>
      <c r="AK8" s="299"/>
      <c r="AL8" s="300"/>
      <c r="AM8" s="298">
        <v>1.2</v>
      </c>
      <c r="AN8" s="299"/>
      <c r="AO8" s="300"/>
      <c r="AP8" s="298">
        <v>1</v>
      </c>
      <c r="AQ8" s="299"/>
      <c r="AR8" s="300"/>
      <c r="AS8" s="298"/>
      <c r="AT8" s="299"/>
      <c r="AU8" s="300"/>
      <c r="AV8" s="298"/>
      <c r="AW8" s="299"/>
      <c r="AX8" s="300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0"/>
      <c r="BK8" s="298"/>
      <c r="BL8" s="299"/>
      <c r="BM8" s="300"/>
      <c r="BN8" s="298"/>
      <c r="BO8" s="299"/>
      <c r="BP8" s="300"/>
      <c r="BQ8" s="295"/>
      <c r="BR8" s="296"/>
      <c r="BS8" s="297"/>
      <c r="BT8" s="295"/>
      <c r="BU8" s="296"/>
      <c r="BV8" s="297"/>
      <c r="BW8" s="295"/>
      <c r="BX8" s="296"/>
      <c r="BY8" s="297"/>
      <c r="BZ8" s="295"/>
      <c r="CA8" s="296"/>
      <c r="CB8" s="297"/>
      <c r="CC8" s="295"/>
      <c r="CD8" s="296"/>
      <c r="CE8" s="297"/>
      <c r="CF8" s="295"/>
      <c r="CG8" s="296"/>
      <c r="CH8" s="297"/>
      <c r="CI8" s="295"/>
      <c r="CJ8" s="296"/>
      <c r="CK8" s="297"/>
      <c r="CL8" s="295"/>
      <c r="CM8" s="296"/>
      <c r="CN8" s="297"/>
      <c r="CO8" s="295"/>
      <c r="CP8" s="296"/>
      <c r="CQ8" s="297"/>
      <c r="CR8" s="295"/>
      <c r="CS8" s="296"/>
      <c r="CT8" s="297"/>
      <c r="CU8" s="295"/>
      <c r="CV8" s="296"/>
      <c r="CW8" s="297"/>
      <c r="CX8" s="295"/>
      <c r="CY8" s="296"/>
      <c r="CZ8" s="297"/>
      <c r="DA8" s="295"/>
      <c r="DB8" s="296"/>
      <c r="DC8" s="297"/>
      <c r="DD8" s="295"/>
      <c r="DE8" s="296"/>
      <c r="DF8" s="297"/>
      <c r="DG8" s="295"/>
      <c r="DH8" s="296"/>
      <c r="DI8" s="297"/>
      <c r="DJ8" s="295"/>
      <c r="DK8" s="296"/>
      <c r="DL8" s="297"/>
      <c r="DM8" s="295"/>
      <c r="DN8" s="296"/>
      <c r="DO8" s="297"/>
      <c r="DP8" s="295"/>
      <c r="DQ8" s="296"/>
      <c r="DR8" s="297"/>
      <c r="DS8" s="295"/>
      <c r="DT8" s="296"/>
      <c r="DU8" s="297"/>
      <c r="DV8" s="295"/>
      <c r="DW8" s="296"/>
      <c r="DX8" s="297"/>
      <c r="DY8" s="295"/>
      <c r="DZ8" s="296"/>
      <c r="EA8" s="297"/>
      <c r="EB8" s="295"/>
      <c r="EC8" s="296"/>
      <c r="ED8" s="297"/>
      <c r="EE8" s="295"/>
      <c r="EF8" s="296"/>
      <c r="EG8" s="297"/>
    </row>
    <row r="9" spans="1:143" ht="30.75" thickBot="1" x14ac:dyDescent="0.3">
      <c r="A9" s="116"/>
      <c r="B9" s="148"/>
      <c r="C9" s="175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167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6" t="s">
        <v>2</v>
      </c>
      <c r="Y9" s="167" t="s">
        <v>3</v>
      </c>
      <c r="Z9" s="6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39" t="s">
        <v>2</v>
      </c>
      <c r="AH9" s="166" t="s">
        <v>3</v>
      </c>
      <c r="AI9" s="39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6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4" t="s">
        <v>7</v>
      </c>
      <c r="EI9" s="291" t="s">
        <v>8</v>
      </c>
      <c r="EJ9" s="291"/>
      <c r="EK9" s="291"/>
      <c r="EL9" s="174" t="s">
        <v>9</v>
      </c>
    </row>
    <row r="10" spans="1:143" ht="16.899999999999999" customHeight="1" x14ac:dyDescent="0.25">
      <c r="A10" s="14">
        <f t="shared" ref="A10:A19" si="0">A9+1</f>
        <v>1</v>
      </c>
      <c r="B10" s="116" t="s">
        <v>25</v>
      </c>
      <c r="C10" s="147">
        <v>15</v>
      </c>
      <c r="D10" s="126">
        <f t="shared" ref="D10:D19" ca="1" si="1">IF(C10&gt;0,(INDIRECT(ADDRESS(C10,$C$7,,,"ТаблицаСоответствия"))+E10)*$C$8,0)</f>
        <v>97.2</v>
      </c>
      <c r="E10" s="8"/>
      <c r="F10" s="11">
        <v>2</v>
      </c>
      <c r="G10" s="126">
        <f t="shared" ref="G10:G19" ca="1" si="2">IF(F10&gt;0,(INDIRECT(ADDRESS(F10,$F$7,,,"ТаблицаСоответствия"))+H10)*$F$8,0)</f>
        <v>54</v>
      </c>
      <c r="H10" s="8"/>
      <c r="I10" s="11">
        <v>7</v>
      </c>
      <c r="J10" s="126">
        <f t="shared" ref="J10:J19" ca="1" si="3">IF(I10&gt;0,(INDIRECT(ADDRESS(I10,$I$7,,,"ТаблицаСоответствия"))+K10)*$I$8,0)</f>
        <v>104.4</v>
      </c>
      <c r="K10" s="8"/>
      <c r="L10" s="11">
        <v>23</v>
      </c>
      <c r="M10" s="126">
        <f t="shared" ref="M10:M19" ca="1" si="4">IF(L10&gt;0,(INDIRECT(ADDRESS(L10,$L$7,,,"ТаблицаСоответствия"))+N10)*$L$8,0)</f>
        <v>68.400000000000006</v>
      </c>
      <c r="N10" s="8"/>
      <c r="O10" s="11">
        <v>19</v>
      </c>
      <c r="P10" s="126">
        <f t="shared" ref="P10:P19" ca="1" si="5">IF(O10&gt;0,(INDIRECT(ADDRESS(O10,$O$7,,,"ТаблицаСоответствия"))+Q10)*$O$8,0)</f>
        <v>39.6</v>
      </c>
      <c r="Q10" s="8"/>
      <c r="R10" s="11">
        <v>4</v>
      </c>
      <c r="S10" s="126">
        <f t="shared" ref="S10:S19" ca="1" si="6">IF(R10&gt;0,(INDIRECT(ADDRESS(R10,$R$7,,,"ТаблицаСоответствия"))+T10)*$R$8,0)</f>
        <v>39.6</v>
      </c>
      <c r="T10" s="8"/>
      <c r="U10" s="11">
        <v>12</v>
      </c>
      <c r="V10" s="126">
        <f t="shared" ref="V10:V19" ca="1" si="7">IF(U10&gt;0,(INDIRECT(ADDRESS(U10,$U$7,,,"ТаблицаСоответствия"))+W10)*$U$8,0)</f>
        <v>111.60000000000001</v>
      </c>
      <c r="W10" s="8"/>
      <c r="X10" s="11"/>
      <c r="Y10" s="126">
        <f t="shared" ref="Y10:Y19" ca="1" si="8">IF(X10&gt;0,(INDIRECT(ADDRESS(X10,$X$7,,,"ТаблицаСоответствия"))+Z10)*$X$8,0)</f>
        <v>0</v>
      </c>
      <c r="Z10" s="8"/>
      <c r="AA10" s="11">
        <v>19</v>
      </c>
      <c r="AB10" s="126">
        <f t="shared" ref="AB10:AB19" ca="1" si="9">IF(AA10&gt;0,(INDIRECT(ADDRESS(AA10,$AA$7,,,"ТаблицаСоответствия"))+AC10)*$AA$8,0)</f>
        <v>39.6</v>
      </c>
      <c r="AC10" s="8"/>
      <c r="AD10" s="11">
        <v>4</v>
      </c>
      <c r="AE10" s="126">
        <f t="shared" ref="AE10:AE19" ca="1" si="10">IF(AD10&gt;0,(INDIRECT(ADDRESS(AD10,$AD$7,,,"ТаблицаСоответствия"))+AF10)*$AD$8,0)</f>
        <v>73.600000000000009</v>
      </c>
      <c r="AF10" s="8"/>
      <c r="AG10" s="11">
        <v>1</v>
      </c>
      <c r="AH10" s="162">
        <f t="shared" ref="AH10:AH19" ca="1" si="11">IF(AG10&gt;0,(INDIRECT(ADDRESS(AG10,$AG$7,,,"ТаблицаСоответствия"))+AI10)*$AG$8,0)</f>
        <v>16.799999999999997</v>
      </c>
      <c r="AI10" s="33"/>
      <c r="AJ10" s="11">
        <v>1</v>
      </c>
      <c r="AK10" s="126">
        <f t="shared" ref="AK10:AK19" ca="1" si="12">IF(AJ10&gt;0,(INDIRECT(ADDRESS(AJ10,$AJ$7,,,"ТаблицаСоответствия"))+AL10)*$AJ$8,0)</f>
        <v>16.799999999999997</v>
      </c>
      <c r="AL10" s="8"/>
      <c r="AM10" s="11">
        <v>1</v>
      </c>
      <c r="AN10" s="126">
        <f t="shared" ref="AN10:AN19" ca="1" si="13">IF(AM10&gt;0,(INDIRECT(ADDRESS(AM10,$AM$7,,,"ТаблицаСоответствия"))+AO10)*$AM$8,0)</f>
        <v>40.799999999999997</v>
      </c>
      <c r="AO10" s="8"/>
      <c r="AP10" s="11"/>
      <c r="AQ10" s="126">
        <f t="shared" ref="AQ10:AQ19" ca="1" si="14">IF(AP10&gt;0,(INDIRECT(ADDRESS(AP10,$AP$7,,,"ТаблицаСоответствия"))+AR10)*$AP$8,0)</f>
        <v>0</v>
      </c>
      <c r="AR10" s="8"/>
      <c r="AS10" s="11"/>
      <c r="AT10" s="126">
        <f t="shared" ref="AT10:AT19" ca="1" si="15">IF(AS10&gt;0,(INDIRECT(ADDRESS(AS10,$AS$7,,,"ТаблицаСоответствия"))+AU10)*$AS$8,0)</f>
        <v>0</v>
      </c>
      <c r="AU10" s="8"/>
      <c r="AV10" s="11"/>
      <c r="AW10" s="126">
        <f t="shared" ref="AW10:AW19" ca="1" si="16">IF(AV10&gt;0,(INDIRECT(ADDRESS(AV10,$AV$7,,,"ТаблицаСоответствия"))+AX10)*$AV$8,0)</f>
        <v>0</v>
      </c>
      <c r="AX10" s="8"/>
      <c r="AY10" s="11"/>
      <c r="AZ10" s="126">
        <f t="shared" ref="AZ10:AZ19" ca="1" si="17">IF(AY10&gt;0,(INDIRECT(ADDRESS(AY10,$AY$7,,,"ТаблицаСоответствия"))+BA10)*$AY$8,0)</f>
        <v>0</v>
      </c>
      <c r="BA10" s="8"/>
      <c r="BB10" s="11"/>
      <c r="BC10" s="126">
        <f t="shared" ref="BC10:BC19" ca="1" si="18">IF(BB10&gt;0,(INDIRECT(ADDRESS(BB10,$BB$7,,,"ТаблицаСоответствия"))+BD10)*$BB$8,0)</f>
        <v>0</v>
      </c>
      <c r="BD10" s="8"/>
      <c r="BE10" s="11"/>
      <c r="BF10" s="126">
        <f t="shared" ref="BF10:BF19" ca="1" si="19">IF(BE10&gt;0,(INDIRECT(ADDRESS(BE10,$BE$7,,,"ТаблицаСоответствия"))+BG10)*$BE$8,0)</f>
        <v>0</v>
      </c>
      <c r="BG10" s="8"/>
      <c r="BH10" s="11"/>
      <c r="BI10" s="126">
        <f t="shared" ref="BI10:BI19" ca="1" si="20">IF(BH10&gt;0,(INDIRECT(ADDRESS(BH10,$BH$7,,,"ТаблицаСоответствия"))+BJ10)*$BH$8,0)</f>
        <v>0</v>
      </c>
      <c r="BJ10" s="8"/>
      <c r="BK10" s="11"/>
      <c r="BL10" s="126">
        <f t="shared" ref="BL10:BL19" ca="1" si="21">IF(BK10&gt;0,(INDIRECT(ADDRESS(BK10,$BK$7,,,"ТаблицаСоответствия"))+BM10)*$BK$8,0)</f>
        <v>0</v>
      </c>
      <c r="BM10" s="8"/>
      <c r="BN10" s="11"/>
      <c r="BO10" s="126">
        <f t="shared" ref="BO10:BO19" ca="1" si="22">IF(BN10&gt;0,(INDIRECT(ADDRESS(BN10,$BN$7,,,"ТаблицаСоответствия"))+BP10)*$BN$8,0)</f>
        <v>0</v>
      </c>
      <c r="BP10" s="8"/>
      <c r="BQ10" s="11"/>
      <c r="BR10" s="7">
        <f t="shared" ref="BR10:BR19" ca="1" si="23">IF(BQ10&gt;0,ROUND((INDIRECT(ADDRESS(BQ10,$BQ$7,,,"ТаблицаСоответствия"))+BS10)*$BQ$8,0),)</f>
        <v>0</v>
      </c>
      <c r="BS10" s="8"/>
      <c r="BT10" s="11"/>
      <c r="BU10" s="7">
        <f t="shared" ref="BU10:BU19" ca="1" si="24">IF(BT10&gt;0,ROUND((INDIRECT(ADDRESS(BT10,$BT$7,,,"ТаблицаСоответствия"))+BV10)*$BT$8,0),)</f>
        <v>0</v>
      </c>
      <c r="BV10" s="8"/>
      <c r="BW10" s="11"/>
      <c r="BX10" s="7">
        <f t="shared" ref="BX10:BX19" ca="1" si="25">IF(BW10&gt;0,ROUND((INDIRECT(ADDRESS(BW10,$BW$7,,,"ТаблицаСоответствия"))+BY10)*$BW$8,0),)</f>
        <v>0</v>
      </c>
      <c r="BY10" s="8"/>
      <c r="BZ10" s="11"/>
      <c r="CA10" s="7">
        <f t="shared" ref="CA10:CA19" ca="1" si="26">IF(BZ10&gt;0,ROUND((INDIRECT(ADDRESS(BZ10,$BZ$7,,,"ТаблицаСоответствия"))+CB10)*$BZ$8,0),)</f>
        <v>0</v>
      </c>
      <c r="CB10" s="8"/>
      <c r="CC10" s="11"/>
      <c r="CD10" s="7">
        <f t="shared" ref="CD10:CD19" ca="1" si="27">IF(CC10&gt;0,ROUND((INDIRECT(ADDRESS(CC10,$CC$7,,,"ТаблицаСоответствия"))+CE10)*$CC$8,0),)</f>
        <v>0</v>
      </c>
      <c r="CE10" s="8"/>
      <c r="CF10" s="11"/>
      <c r="CG10" s="7">
        <f t="shared" ref="CG10:CG19" ca="1" si="28">IF(CF10&gt;0,ROUND((INDIRECT(ADDRESS(CF10,$CF$7,,,"ТаблицаСоответствия"))+CH10)*$CF$8,0),)</f>
        <v>0</v>
      </c>
      <c r="CH10" s="8"/>
      <c r="CI10" s="11"/>
      <c r="CJ10" s="7">
        <f t="shared" ref="CJ10:CJ19" ca="1" si="29">IF(CI10&gt;0,ROUND((INDIRECT(ADDRESS(CI10,$CI$7,,,"ТаблицаСоответствия"))+CK10)*$CI$8,0),)</f>
        <v>0</v>
      </c>
      <c r="CK10" s="8"/>
      <c r="CL10" s="11"/>
      <c r="CM10" s="7">
        <f t="shared" ref="CM10:CM19" ca="1" si="30">IF(CL10&gt;0,ROUND((INDIRECT(ADDRESS(CL10,$CL$7,,,"ТаблицаСоответствия"))+CN10)*$CL$8,0),)</f>
        <v>0</v>
      </c>
      <c r="CN10" s="8"/>
      <c r="CO10" s="11"/>
      <c r="CP10" s="7">
        <f t="shared" ref="CP10:CP19" ca="1" si="31">IF(CO10&gt;0,ROUND((INDIRECT(ADDRESS(CO10,$CO$7,,,"ТаблицаСоответствия"))+CQ10)*$CO$8,0),)</f>
        <v>0</v>
      </c>
      <c r="CQ10" s="8"/>
      <c r="CR10" s="11"/>
      <c r="CS10" s="7">
        <f t="shared" ref="CS10:CS19" ca="1" si="32">IF(CR10&gt;0,ROUND((INDIRECT(ADDRESS(CR10,$CR$7,,,"ТаблицаСоответствия"))+CT10)*$CR$8,0),)</f>
        <v>0</v>
      </c>
      <c r="CT10" s="8"/>
      <c r="CU10" s="11"/>
      <c r="CV10" s="7">
        <f t="shared" ref="CV10:CV19" ca="1" si="33">IF(CU10&gt;0,ROUND((INDIRECT(ADDRESS(CU10,$CU$7,,,"ТаблицаСоответствия"))+CW10)*$CU$8,0),)</f>
        <v>0</v>
      </c>
      <c r="CW10" s="8"/>
      <c r="CX10" s="11"/>
      <c r="CY10" s="7">
        <f t="shared" ref="CY10:CY19" ca="1" si="34">IF(CX10&gt;0,ROUND((INDIRECT(ADDRESS(CX10,$CX$7,,,"ТаблицаСоответствия"))+CZ10)*$CX$8,0),)</f>
        <v>0</v>
      </c>
      <c r="CZ10" s="8"/>
      <c r="DA10" s="11"/>
      <c r="DB10" s="7">
        <f t="shared" ref="DB10:DB19" ca="1" si="35">IF(DA10&gt;0,ROUND((INDIRECT(ADDRESS(DA10,$DA$7,,,"ТаблицаСоответствия"))+DC10)*$DA$8,0),)</f>
        <v>0</v>
      </c>
      <c r="DC10" s="8"/>
      <c r="DD10" s="11"/>
      <c r="DE10" s="7">
        <f t="shared" ref="DE10:DE19" ca="1" si="36">IF(DD10&gt;0,ROUND((INDIRECT(ADDRESS(DD10,$DD$7,,,"ТаблицаСоответствия"))+DF10)*$DD$8,0),)</f>
        <v>0</v>
      </c>
      <c r="DF10" s="8"/>
      <c r="DG10" s="11"/>
      <c r="DH10" s="7">
        <f t="shared" ref="DH10:DH19" ca="1" si="37">IF(DG10&gt;0,ROUND((INDIRECT(ADDRESS(DG10,$DG$7,,,"ТаблицаСоответствия"))+DI10)*$DG$8,0),)</f>
        <v>0</v>
      </c>
      <c r="DI10" s="8"/>
      <c r="DJ10" s="11"/>
      <c r="DK10" s="7">
        <f t="shared" ref="DK10:DK19" ca="1" si="38">IF(DJ10&gt;0,ROUND((INDIRECT(ADDRESS(DJ10,$DJ$7,,,"ТаблицаСоответствия"))+DL10)*$DJ$8,0),)</f>
        <v>0</v>
      </c>
      <c r="DL10" s="8"/>
      <c r="DM10" s="11"/>
      <c r="DN10" s="7">
        <f t="shared" ref="DN10:DN19" ca="1" si="39">IF(DM10&gt;0,ROUND((INDIRECT(ADDRESS(DM10,$DM$7,,,"ТаблицаСоответствия"))+DO10)*$DM$8,0),)</f>
        <v>0</v>
      </c>
      <c r="DO10" s="8"/>
      <c r="DP10" s="11"/>
      <c r="DQ10" s="7">
        <f t="shared" ref="DQ10:DQ19" ca="1" si="40">IF(DP10&gt;0,ROUND((INDIRECT(ADDRESS(DP10,$DP$7,,,"ТаблицаСоответствия"))+DR10)*$DP$8,0),)</f>
        <v>0</v>
      </c>
      <c r="DR10" s="8"/>
      <c r="DS10" s="11"/>
      <c r="DT10" s="7">
        <f t="shared" ref="DT10:DT19" ca="1" si="41">IF(DS10&gt;0,ROUND((INDIRECT(ADDRESS(DS10,$DS$7,,,"ТаблицаСоответствия"))+DU10)*$DS$8,0),)</f>
        <v>0</v>
      </c>
      <c r="DU10" s="8"/>
      <c r="DV10" s="11"/>
      <c r="DW10" s="7">
        <f t="shared" ref="DW10:DW19" ca="1" si="42">IF(DV10&gt;0,ROUND((INDIRECT(ADDRESS(DV10,$DV$7,,,"ТаблицаСоответствия"))+DX10)*$DV$8,0),)</f>
        <v>0</v>
      </c>
      <c r="DX10" s="8"/>
      <c r="DY10" s="11"/>
      <c r="DZ10" s="7">
        <f t="shared" ref="DZ10:DZ19" ca="1" si="43">IF(DY10&gt;0,ROUND((INDIRECT(ADDRESS(DY10,$DY$7,,,"ТаблицаСоответствия"))+EA10)*$DY$8,0),)</f>
        <v>0</v>
      </c>
      <c r="EA10" s="8"/>
      <c r="EB10" s="11"/>
      <c r="EC10" s="7">
        <f t="shared" ref="EC10:EC19" ca="1" si="44">IF(EB10&gt;0,ROUND((INDIRECT(ADDRESS(EB10,$EB$7,,,"ТаблицаСоответствия"))+ED10)*$EB$8,0),)</f>
        <v>0</v>
      </c>
      <c r="ED10" s="8"/>
      <c r="EE10" s="11"/>
      <c r="EF10" s="7">
        <f t="shared" ref="EF10:EF19" ca="1" si="45">IF(EE10&gt;0,ROUND((INDIRECT(ADDRESS(EE10,$EE$7,,,"ТаблицаСоответствия"))+EG10)*$EE$8,0),)</f>
        <v>0</v>
      </c>
      <c r="EG10" s="8"/>
      <c r="EH10" s="127">
        <f t="shared" ref="EH10:EH19" ca="1" si="46">SUM(CV10,CP10,AW10,P10,S10,AZ10,BC10,BF10,BR10,BU10,BX10,CA10,CS10,CJ10,CM10,V10,CD10,DH10,DK10,DN10,DQ10,DT10,DZ10,CG10,BO10,BL10,AT10,BI10,AK10,AN10,AQ10,D10,G10,J10,M10,Y10,AB10,AE10,AH10,CY10,DB10,DE10,DW10,EC10,EF10,)</f>
        <v>702.4</v>
      </c>
      <c r="EI10" s="287" t="str">
        <f t="shared" ref="EI10:EI17" si="47">B10</f>
        <v>Маликов Гордей - Маликова Милана</v>
      </c>
      <c r="EJ10" s="288"/>
      <c r="EK10" s="289"/>
      <c r="EL10" s="14">
        <f t="shared" ref="EL10:EL17" ca="1" si="48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42</v>
      </c>
      <c r="C11" s="76">
        <v>20</v>
      </c>
      <c r="D11" s="126">
        <f t="shared" ca="1" si="1"/>
        <v>82.8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/>
      <c r="M11" s="126">
        <f t="shared" ca="1" si="4"/>
        <v>0</v>
      </c>
      <c r="N11" s="9"/>
      <c r="O11" s="12">
        <v>24</v>
      </c>
      <c r="P11" s="126">
        <f t="shared" ca="1" si="5"/>
        <v>25.2</v>
      </c>
      <c r="Q11" s="9"/>
      <c r="R11" s="12"/>
      <c r="S11" s="126">
        <f t="shared" ca="1" si="6"/>
        <v>0</v>
      </c>
      <c r="T11" s="9"/>
      <c r="U11" s="12"/>
      <c r="V11" s="126">
        <f t="shared" ca="1" si="7"/>
        <v>0</v>
      </c>
      <c r="W11" s="9"/>
      <c r="X11" s="12"/>
      <c r="Y11" s="126">
        <f t="shared" ca="1" si="8"/>
        <v>0</v>
      </c>
      <c r="Z11" s="9"/>
      <c r="AA11" s="12"/>
      <c r="AB11" s="126">
        <f t="shared" ca="1" si="9"/>
        <v>0</v>
      </c>
      <c r="AC11" s="9"/>
      <c r="AD11" s="12">
        <v>5</v>
      </c>
      <c r="AE11" s="126">
        <f t="shared" ca="1" si="10"/>
        <v>67.2</v>
      </c>
      <c r="AF11" s="9"/>
      <c r="AG11" s="12">
        <v>2</v>
      </c>
      <c r="AH11" s="162">
        <f t="shared" ca="1" si="11"/>
        <v>14</v>
      </c>
      <c r="AI11" s="30"/>
      <c r="AJ11" s="12"/>
      <c r="AK11" s="126">
        <f t="shared" ca="1" si="12"/>
        <v>0</v>
      </c>
      <c r="AL11" s="9"/>
      <c r="AM11" s="12">
        <v>2</v>
      </c>
      <c r="AN11" s="126">
        <f t="shared" ca="1" si="13"/>
        <v>36</v>
      </c>
      <c r="AO11" s="9"/>
      <c r="AP11" s="12"/>
      <c r="AQ11" s="126">
        <f t="shared" ca="1" si="14"/>
        <v>0</v>
      </c>
      <c r="AR11" s="9"/>
      <c r="AS11" s="12"/>
      <c r="AT11" s="126">
        <f t="shared" ca="1" si="15"/>
        <v>0</v>
      </c>
      <c r="AU11" s="9"/>
      <c r="AV11" s="12"/>
      <c r="AW11" s="126">
        <f t="shared" ca="1" si="16"/>
        <v>0</v>
      </c>
      <c r="AX11" s="9"/>
      <c r="AY11" s="12"/>
      <c r="AZ11" s="126">
        <f t="shared" ca="1" si="17"/>
        <v>0</v>
      </c>
      <c r="BA11" s="9"/>
      <c r="BB11" s="12"/>
      <c r="BC11" s="126">
        <f t="shared" ca="1" si="18"/>
        <v>0</v>
      </c>
      <c r="BD11" s="9"/>
      <c r="BE11" s="12"/>
      <c r="BF11" s="126">
        <f t="shared" ca="1" si="19"/>
        <v>0</v>
      </c>
      <c r="BG11" s="9"/>
      <c r="BH11" s="12"/>
      <c r="BI11" s="126">
        <f t="shared" ca="1" si="20"/>
        <v>0</v>
      </c>
      <c r="BJ11" s="9"/>
      <c r="BK11" s="12"/>
      <c r="BL11" s="126">
        <f t="shared" ca="1" si="21"/>
        <v>0</v>
      </c>
      <c r="BM11" s="9"/>
      <c r="BN11" s="12"/>
      <c r="BO11" s="126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7">
        <f t="shared" ca="1" si="29"/>
        <v>0</v>
      </c>
      <c r="CK11" s="9"/>
      <c r="CL11" s="12"/>
      <c r="CM11" s="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7">
        <f t="shared" ca="1" si="46"/>
        <v>225.2</v>
      </c>
      <c r="EI11" s="287" t="str">
        <f t="shared" si="47"/>
        <v>Черенков Илья - Зачес Милана</v>
      </c>
      <c r="EJ11" s="288"/>
      <c r="EK11" s="289"/>
      <c r="EL11" s="14">
        <f t="shared" ca="1" si="48"/>
        <v>2</v>
      </c>
    </row>
    <row r="12" spans="1:143" ht="16.899999999999999" customHeight="1" x14ac:dyDescent="0.25">
      <c r="A12" s="14">
        <f t="shared" si="0"/>
        <v>3</v>
      </c>
      <c r="B12" s="116" t="s">
        <v>39</v>
      </c>
      <c r="C12" s="76">
        <v>42</v>
      </c>
      <c r="D12" s="126">
        <f t="shared" ca="1" si="1"/>
        <v>32.4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>
        <v>56</v>
      </c>
      <c r="M12" s="126">
        <f t="shared" ca="1" si="4"/>
        <v>18</v>
      </c>
      <c r="N12" s="9"/>
      <c r="O12" s="12">
        <v>42</v>
      </c>
      <c r="P12" s="126">
        <f t="shared" ca="1" si="5"/>
        <v>7.2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>
        <v>22</v>
      </c>
      <c r="Y12" s="126">
        <f t="shared" ca="1" si="8"/>
        <v>7.2</v>
      </c>
      <c r="Z12" s="9"/>
      <c r="AA12" s="12"/>
      <c r="AB12" s="126">
        <f t="shared" ca="1" si="9"/>
        <v>0</v>
      </c>
      <c r="AC12" s="9"/>
      <c r="AD12" s="12">
        <v>11</v>
      </c>
      <c r="AE12" s="126">
        <f t="shared" ca="1" si="10"/>
        <v>28.8</v>
      </c>
      <c r="AF12" s="9"/>
      <c r="AG12" s="12">
        <v>3</v>
      </c>
      <c r="AH12" s="162">
        <f t="shared" ca="1" si="11"/>
        <v>11.2</v>
      </c>
      <c r="AI12" s="30"/>
      <c r="AJ12" s="12">
        <v>2</v>
      </c>
      <c r="AK12" s="126">
        <f t="shared" ca="1" si="12"/>
        <v>14</v>
      </c>
      <c r="AL12" s="9"/>
      <c r="AM12" s="12">
        <v>3</v>
      </c>
      <c r="AN12" s="126">
        <f t="shared" ca="1" si="13"/>
        <v>31.2</v>
      </c>
      <c r="AO12" s="9"/>
      <c r="AP12" s="12">
        <v>1</v>
      </c>
      <c r="AQ12" s="126">
        <f t="shared" ca="1" si="14"/>
        <v>12</v>
      </c>
      <c r="AR12" s="9"/>
      <c r="AS12" s="12"/>
      <c r="AT12" s="126">
        <f t="shared" ca="1" si="15"/>
        <v>0</v>
      </c>
      <c r="AU12" s="9"/>
      <c r="AV12" s="12"/>
      <c r="AW12" s="126">
        <f t="shared" ca="1" si="16"/>
        <v>0</v>
      </c>
      <c r="AX12" s="9"/>
      <c r="AY12" s="12"/>
      <c r="AZ12" s="126">
        <f t="shared" ca="1" si="17"/>
        <v>0</v>
      </c>
      <c r="BA12" s="9"/>
      <c r="BB12" s="12"/>
      <c r="BC12" s="126">
        <f t="shared" ca="1" si="18"/>
        <v>0</v>
      </c>
      <c r="BD12" s="9"/>
      <c r="BE12" s="12"/>
      <c r="BF12" s="126">
        <f t="shared" ca="1" si="19"/>
        <v>0</v>
      </c>
      <c r="BG12" s="9"/>
      <c r="BH12" s="12"/>
      <c r="BI12" s="126">
        <f t="shared" ca="1" si="20"/>
        <v>0</v>
      </c>
      <c r="BJ12" s="9"/>
      <c r="BK12" s="12"/>
      <c r="BL12" s="126">
        <f t="shared" ca="1" si="21"/>
        <v>0</v>
      </c>
      <c r="BM12" s="9"/>
      <c r="BN12" s="12"/>
      <c r="BO12" s="126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7">
        <f t="shared" ca="1" si="46"/>
        <v>162</v>
      </c>
      <c r="EI12" s="287" t="str">
        <f t="shared" si="47"/>
        <v>Беленко Родион - Катаман Елизавета</v>
      </c>
      <c r="EJ12" s="288"/>
      <c r="EK12" s="289"/>
      <c r="EL12" s="14">
        <f t="shared" ca="1" si="48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t="shared" ca="1" si="1"/>
        <v>0</v>
      </c>
      <c r="E13" s="30"/>
      <c r="F13" s="12"/>
      <c r="G13" s="126">
        <f t="shared" ca="1" si="2"/>
        <v>0</v>
      </c>
      <c r="H13" s="30"/>
      <c r="I13" s="12"/>
      <c r="J13" s="126">
        <f t="shared" ca="1" si="3"/>
        <v>0</v>
      </c>
      <c r="K13" s="30"/>
      <c r="L13" s="12"/>
      <c r="M13" s="126">
        <f t="shared" ca="1" si="4"/>
        <v>0</v>
      </c>
      <c r="N13" s="30"/>
      <c r="O13" s="12">
        <v>49</v>
      </c>
      <c r="P13" s="126">
        <f t="shared" ca="1" si="5"/>
        <v>3.6</v>
      </c>
      <c r="Q13" s="30"/>
      <c r="R13" s="12"/>
      <c r="S13" s="126">
        <f t="shared" ca="1" si="6"/>
        <v>0</v>
      </c>
      <c r="T13" s="30"/>
      <c r="U13" s="12"/>
      <c r="V13" s="126">
        <f t="shared" ca="1" si="7"/>
        <v>0</v>
      </c>
      <c r="W13" s="30"/>
      <c r="X13" s="12"/>
      <c r="Y13" s="126">
        <f t="shared" ca="1" si="8"/>
        <v>0</v>
      </c>
      <c r="Z13" s="30"/>
      <c r="AA13" s="12"/>
      <c r="AB13" s="126">
        <f t="shared" ca="1" si="9"/>
        <v>0</v>
      </c>
      <c r="AC13" s="30"/>
      <c r="AD13" s="12"/>
      <c r="AE13" s="126">
        <f t="shared" ca="1" si="10"/>
        <v>0</v>
      </c>
      <c r="AF13" s="30"/>
      <c r="AG13" s="12">
        <v>4</v>
      </c>
      <c r="AH13" s="162">
        <f t="shared" ca="1" si="11"/>
        <v>8.3999999999999986</v>
      </c>
      <c r="AI13" s="30"/>
      <c r="AJ13" s="12">
        <v>3</v>
      </c>
      <c r="AK13" s="126">
        <f t="shared" ca="1" si="12"/>
        <v>11.2</v>
      </c>
      <c r="AL13" s="30"/>
      <c r="AM13" s="12">
        <v>4</v>
      </c>
      <c r="AN13" s="126">
        <f t="shared" ca="1" si="13"/>
        <v>26.4</v>
      </c>
      <c r="AO13" s="30"/>
      <c r="AP13" s="12">
        <v>2</v>
      </c>
      <c r="AQ13" s="126">
        <f t="shared" ca="1" si="14"/>
        <v>10</v>
      </c>
      <c r="AR13" s="30"/>
      <c r="AS13" s="12"/>
      <c r="AT13" s="126">
        <f t="shared" ca="1" si="15"/>
        <v>0</v>
      </c>
      <c r="AU13" s="30"/>
      <c r="AV13" s="12"/>
      <c r="AW13" s="126">
        <f t="shared" ca="1" si="16"/>
        <v>0</v>
      </c>
      <c r="AX13" s="30"/>
      <c r="AY13" s="12"/>
      <c r="AZ13" s="126">
        <f t="shared" ca="1" si="17"/>
        <v>0</v>
      </c>
      <c r="BA13" s="30"/>
      <c r="BB13" s="12"/>
      <c r="BC13" s="126">
        <f t="shared" ca="1" si="18"/>
        <v>0</v>
      </c>
      <c r="BD13" s="30"/>
      <c r="BE13" s="12"/>
      <c r="BF13" s="126">
        <f t="shared" ca="1" si="19"/>
        <v>0</v>
      </c>
      <c r="BG13" s="30"/>
      <c r="BH13" s="12"/>
      <c r="BI13" s="126">
        <f t="shared" ca="1" si="20"/>
        <v>0</v>
      </c>
      <c r="BJ13" s="30"/>
      <c r="BK13" s="12"/>
      <c r="BL13" s="126">
        <f t="shared" ca="1" si="21"/>
        <v>0</v>
      </c>
      <c r="BM13" s="30"/>
      <c r="BN13" s="12"/>
      <c r="BO13" s="126">
        <f t="shared" ca="1" si="22"/>
        <v>0</v>
      </c>
      <c r="BP13" s="30"/>
      <c r="BQ13" s="12"/>
      <c r="BR13" s="7">
        <f t="shared" ca="1" si="23"/>
        <v>0</v>
      </c>
      <c r="BS13" s="30"/>
      <c r="BT13" s="12"/>
      <c r="BU13" s="7">
        <f t="shared" ca="1" si="24"/>
        <v>0</v>
      </c>
      <c r="BV13" s="30"/>
      <c r="BW13" s="12"/>
      <c r="BX13" s="7">
        <f t="shared" ca="1" si="25"/>
        <v>0</v>
      </c>
      <c r="BY13" s="30"/>
      <c r="BZ13" s="12"/>
      <c r="CA13" s="7">
        <f t="shared" ca="1" si="26"/>
        <v>0</v>
      </c>
      <c r="CB13" s="30"/>
      <c r="CC13" s="12"/>
      <c r="CD13" s="27">
        <f t="shared" ca="1" si="27"/>
        <v>0</v>
      </c>
      <c r="CE13" s="30"/>
      <c r="CF13" s="12"/>
      <c r="CG13" s="27">
        <f t="shared" ca="1" si="28"/>
        <v>0</v>
      </c>
      <c r="CH13" s="30"/>
      <c r="CI13" s="12"/>
      <c r="CJ13" s="27">
        <f t="shared" ca="1" si="29"/>
        <v>0</v>
      </c>
      <c r="CK13" s="30"/>
      <c r="CL13" s="12"/>
      <c r="CM13" s="27">
        <f t="shared" ca="1" si="30"/>
        <v>0</v>
      </c>
      <c r="CN13" s="30"/>
      <c r="CO13" s="12"/>
      <c r="CP13" s="27">
        <f t="shared" ca="1" si="31"/>
        <v>0</v>
      </c>
      <c r="CQ13" s="30"/>
      <c r="CR13" s="12"/>
      <c r="CS13" s="27">
        <f t="shared" ca="1" si="32"/>
        <v>0</v>
      </c>
      <c r="CT13" s="30"/>
      <c r="CU13" s="12"/>
      <c r="CV13" s="27">
        <f t="shared" ca="1" si="33"/>
        <v>0</v>
      </c>
      <c r="CW13" s="30"/>
      <c r="CX13" s="12"/>
      <c r="CY13" s="7">
        <f t="shared" ca="1" si="34"/>
        <v>0</v>
      </c>
      <c r="CZ13" s="30"/>
      <c r="DA13" s="12"/>
      <c r="DB13" s="7">
        <f t="shared" ca="1" si="35"/>
        <v>0</v>
      </c>
      <c r="DC13" s="30"/>
      <c r="DD13" s="12"/>
      <c r="DE13" s="7">
        <f t="shared" ca="1" si="36"/>
        <v>0</v>
      </c>
      <c r="DF13" s="30"/>
      <c r="DG13" s="12"/>
      <c r="DH13" s="7">
        <f t="shared" ca="1" si="37"/>
        <v>0</v>
      </c>
      <c r="DI13" s="30"/>
      <c r="DJ13" s="12"/>
      <c r="DK13" s="7">
        <f t="shared" ca="1" si="38"/>
        <v>0</v>
      </c>
      <c r="DL13" s="30"/>
      <c r="DM13" s="12"/>
      <c r="DN13" s="7">
        <f t="shared" ca="1" si="39"/>
        <v>0</v>
      </c>
      <c r="DO13" s="30"/>
      <c r="DP13" s="12"/>
      <c r="DQ13" s="7">
        <f t="shared" ca="1" si="40"/>
        <v>0</v>
      </c>
      <c r="DR13" s="30"/>
      <c r="DS13" s="12"/>
      <c r="DT13" s="7">
        <f t="shared" ca="1" si="41"/>
        <v>0</v>
      </c>
      <c r="DU13" s="30"/>
      <c r="DV13" s="12"/>
      <c r="DW13" s="7">
        <f t="shared" ca="1" si="42"/>
        <v>0</v>
      </c>
      <c r="DX13" s="30"/>
      <c r="DY13" s="12"/>
      <c r="DZ13" s="7">
        <f t="shared" ca="1" si="43"/>
        <v>0</v>
      </c>
      <c r="EA13" s="30"/>
      <c r="EB13" s="12"/>
      <c r="EC13" s="7">
        <f t="shared" ca="1" si="44"/>
        <v>0</v>
      </c>
      <c r="ED13" s="30"/>
      <c r="EE13" s="12"/>
      <c r="EF13" s="7">
        <f t="shared" ca="1" si="45"/>
        <v>0</v>
      </c>
      <c r="EG13" s="30"/>
      <c r="EH13" s="127">
        <f t="shared" ca="1" si="46"/>
        <v>59.599999999999994</v>
      </c>
      <c r="EI13" s="292" t="str">
        <f t="shared" si="47"/>
        <v>Бирюков Егор - Благова Маргарита</v>
      </c>
      <c r="EJ13" s="293"/>
      <c r="EK13" s="294"/>
      <c r="EL13" s="14">
        <f t="shared" ca="1" si="48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151</v>
      </c>
      <c r="C14" s="76"/>
      <c r="D14" s="126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/>
      <c r="S14" s="126">
        <f t="shared" ca="1" si="6"/>
        <v>0</v>
      </c>
      <c r="T14" s="9"/>
      <c r="U14" s="12"/>
      <c r="V14" s="126">
        <f t="shared" ca="1" si="7"/>
        <v>0</v>
      </c>
      <c r="W14" s="9"/>
      <c r="X14" s="12">
        <v>19</v>
      </c>
      <c r="Y14" s="126">
        <f t="shared" ca="1" si="8"/>
        <v>10.8</v>
      </c>
      <c r="Z14" s="9"/>
      <c r="AA14" s="12"/>
      <c r="AB14" s="126">
        <f t="shared" ca="1" si="9"/>
        <v>0</v>
      </c>
      <c r="AC14" s="9"/>
      <c r="AD14" s="12"/>
      <c r="AE14" s="126">
        <f t="shared" ca="1" si="10"/>
        <v>0</v>
      </c>
      <c r="AF14" s="9"/>
      <c r="AG14" s="12"/>
      <c r="AH14" s="162">
        <f t="shared" ca="1" si="11"/>
        <v>0</v>
      </c>
      <c r="AI14" s="30"/>
      <c r="AJ14" s="12">
        <v>6</v>
      </c>
      <c r="AK14" s="126">
        <f t="shared" ca="1" si="12"/>
        <v>2.8</v>
      </c>
      <c r="AL14" s="9"/>
      <c r="AM14" s="12">
        <v>5</v>
      </c>
      <c r="AN14" s="126">
        <f t="shared" ca="1" si="13"/>
        <v>21.599999999999998</v>
      </c>
      <c r="AO14" s="9"/>
      <c r="AP14" s="12"/>
      <c r="AQ14" s="126">
        <f t="shared" ca="1" si="14"/>
        <v>0</v>
      </c>
      <c r="AR14" s="9"/>
      <c r="AS14" s="12"/>
      <c r="AT14" s="126">
        <f t="shared" ca="1" si="15"/>
        <v>0</v>
      </c>
      <c r="AU14" s="9"/>
      <c r="AV14" s="12"/>
      <c r="AW14" s="126">
        <f t="shared" ca="1" si="16"/>
        <v>0</v>
      </c>
      <c r="AX14" s="9"/>
      <c r="AY14" s="12"/>
      <c r="AZ14" s="126">
        <f t="shared" ca="1" si="17"/>
        <v>0</v>
      </c>
      <c r="BA14" s="9"/>
      <c r="BB14" s="12"/>
      <c r="BC14" s="126">
        <f t="shared" ca="1" si="18"/>
        <v>0</v>
      </c>
      <c r="BD14" s="9"/>
      <c r="BE14" s="12"/>
      <c r="BF14" s="126">
        <f t="shared" ca="1" si="19"/>
        <v>0</v>
      </c>
      <c r="BG14" s="9"/>
      <c r="BH14" s="12"/>
      <c r="BI14" s="126">
        <f t="shared" ca="1" si="20"/>
        <v>0</v>
      </c>
      <c r="BJ14" s="9"/>
      <c r="BK14" s="12"/>
      <c r="BL14" s="126">
        <f t="shared" ca="1" si="21"/>
        <v>0</v>
      </c>
      <c r="BM14" s="9"/>
      <c r="BN14" s="12"/>
      <c r="BO14" s="126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7">
        <f t="shared" ca="1" si="29"/>
        <v>0</v>
      </c>
      <c r="CK14" s="9"/>
      <c r="CL14" s="12"/>
      <c r="CM14" s="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7">
        <f t="shared" ca="1" si="46"/>
        <v>35.200000000000003</v>
      </c>
      <c r="EI14" s="287" t="str">
        <f t="shared" si="47"/>
        <v>Борош Георгий - Ефимова Алина</v>
      </c>
      <c r="EJ14" s="288"/>
      <c r="EK14" s="289"/>
      <c r="EL14" s="14">
        <f t="shared" ca="1" si="48"/>
        <v>5</v>
      </c>
    </row>
    <row r="15" spans="1:143" ht="16.899999999999999" customHeight="1" x14ac:dyDescent="0.25">
      <c r="A15" s="14">
        <f t="shared" si="0"/>
        <v>6</v>
      </c>
      <c r="B15" s="116" t="s">
        <v>44</v>
      </c>
      <c r="C15" s="76"/>
      <c r="D15" s="126">
        <f t="shared" ca="1" si="1"/>
        <v>0</v>
      </c>
      <c r="E15" s="9"/>
      <c r="F15" s="12"/>
      <c r="G15" s="126">
        <f t="shared" ca="1" si="2"/>
        <v>0</v>
      </c>
      <c r="H15" s="9"/>
      <c r="I15" s="12"/>
      <c r="J15" s="126">
        <f t="shared" ca="1" si="3"/>
        <v>0</v>
      </c>
      <c r="K15" s="9"/>
      <c r="L15" s="12"/>
      <c r="M15" s="126">
        <f t="shared" ca="1" si="4"/>
        <v>0</v>
      </c>
      <c r="N15" s="9"/>
      <c r="O15" s="12"/>
      <c r="P15" s="126">
        <f t="shared" ca="1" si="5"/>
        <v>0</v>
      </c>
      <c r="Q15" s="9"/>
      <c r="R15" s="12"/>
      <c r="S15" s="126">
        <f t="shared" ca="1" si="6"/>
        <v>0</v>
      </c>
      <c r="T15" s="9"/>
      <c r="U15" s="12"/>
      <c r="V15" s="126">
        <f t="shared" ca="1" si="7"/>
        <v>0</v>
      </c>
      <c r="W15" s="9"/>
      <c r="X15" s="12"/>
      <c r="Y15" s="126">
        <f t="shared" ca="1" si="8"/>
        <v>0</v>
      </c>
      <c r="Z15" s="9"/>
      <c r="AA15" s="12"/>
      <c r="AB15" s="126">
        <f t="shared" ca="1" si="9"/>
        <v>0</v>
      </c>
      <c r="AC15" s="9"/>
      <c r="AD15" s="12"/>
      <c r="AE15" s="126">
        <f t="shared" ca="1" si="10"/>
        <v>0</v>
      </c>
      <c r="AF15" s="9"/>
      <c r="AG15" s="12">
        <v>5</v>
      </c>
      <c r="AH15" s="162">
        <f t="shared" ca="1" si="11"/>
        <v>5.6</v>
      </c>
      <c r="AI15" s="30"/>
      <c r="AJ15" s="12">
        <v>4</v>
      </c>
      <c r="AK15" s="126">
        <f t="shared" ca="1" si="12"/>
        <v>8.3999999999999986</v>
      </c>
      <c r="AL15" s="9"/>
      <c r="AM15" s="12">
        <v>7</v>
      </c>
      <c r="AN15" s="126">
        <f t="shared" ca="1" si="13"/>
        <v>14.399999999999999</v>
      </c>
      <c r="AO15" s="9"/>
      <c r="AP15" s="12">
        <v>4</v>
      </c>
      <c r="AQ15" s="126">
        <f t="shared" ca="1" si="14"/>
        <v>6</v>
      </c>
      <c r="AR15" s="9"/>
      <c r="AS15" s="12"/>
      <c r="AT15" s="126">
        <f t="shared" ca="1" si="15"/>
        <v>0</v>
      </c>
      <c r="AU15" s="9"/>
      <c r="AV15" s="12"/>
      <c r="AW15" s="126">
        <f t="shared" ca="1" si="16"/>
        <v>0</v>
      </c>
      <c r="AX15" s="9"/>
      <c r="AY15" s="12"/>
      <c r="AZ15" s="126">
        <f t="shared" ca="1" si="17"/>
        <v>0</v>
      </c>
      <c r="BA15" s="9"/>
      <c r="BB15" s="12"/>
      <c r="BC15" s="126">
        <f t="shared" ca="1" si="18"/>
        <v>0</v>
      </c>
      <c r="BD15" s="9"/>
      <c r="BE15" s="12"/>
      <c r="BF15" s="126">
        <f t="shared" ca="1" si="19"/>
        <v>0</v>
      </c>
      <c r="BG15" s="9"/>
      <c r="BH15" s="12"/>
      <c r="BI15" s="126">
        <f t="shared" ca="1" si="20"/>
        <v>0</v>
      </c>
      <c r="BJ15" s="9"/>
      <c r="BK15" s="12"/>
      <c r="BL15" s="126">
        <f t="shared" ca="1" si="21"/>
        <v>0</v>
      </c>
      <c r="BM15" s="9"/>
      <c r="BN15" s="12"/>
      <c r="BO15" s="126">
        <f t="shared" ca="1" si="22"/>
        <v>0</v>
      </c>
      <c r="BP15" s="9"/>
      <c r="BQ15" s="12"/>
      <c r="BR15" s="7">
        <f t="shared" ca="1" si="23"/>
        <v>0</v>
      </c>
      <c r="BS15" s="9"/>
      <c r="BT15" s="12"/>
      <c r="BU15" s="7">
        <f t="shared" ca="1" si="24"/>
        <v>0</v>
      </c>
      <c r="BV15" s="9"/>
      <c r="BW15" s="12"/>
      <c r="BX15" s="7">
        <f t="shared" ca="1" si="25"/>
        <v>0</v>
      </c>
      <c r="BY15" s="9"/>
      <c r="BZ15" s="12"/>
      <c r="CA15" s="7">
        <f t="shared" ca="1" si="26"/>
        <v>0</v>
      </c>
      <c r="CB15" s="9"/>
      <c r="CC15" s="12"/>
      <c r="CD15" s="7">
        <f t="shared" ca="1" si="27"/>
        <v>0</v>
      </c>
      <c r="CE15" s="9"/>
      <c r="CF15" s="12"/>
      <c r="CG15" s="7">
        <f t="shared" ca="1" si="28"/>
        <v>0</v>
      </c>
      <c r="CH15" s="9"/>
      <c r="CI15" s="12"/>
      <c r="CJ15" s="7">
        <f t="shared" ca="1" si="29"/>
        <v>0</v>
      </c>
      <c r="CK15" s="9"/>
      <c r="CL15" s="12"/>
      <c r="CM15" s="7">
        <f t="shared" ca="1" si="30"/>
        <v>0</v>
      </c>
      <c r="CN15" s="9"/>
      <c r="CO15" s="12"/>
      <c r="CP15" s="7">
        <f t="shared" ca="1" si="31"/>
        <v>0</v>
      </c>
      <c r="CQ15" s="9"/>
      <c r="CR15" s="12"/>
      <c r="CS15" s="7">
        <f t="shared" ca="1" si="32"/>
        <v>0</v>
      </c>
      <c r="CT15" s="9"/>
      <c r="CU15" s="12"/>
      <c r="CV15" s="7">
        <f t="shared" ca="1" si="33"/>
        <v>0</v>
      </c>
      <c r="CW15" s="9"/>
      <c r="CX15" s="12"/>
      <c r="CY15" s="7">
        <f t="shared" ca="1" si="34"/>
        <v>0</v>
      </c>
      <c r="CZ15" s="9"/>
      <c r="DA15" s="12"/>
      <c r="DB15" s="7">
        <f t="shared" ca="1" si="35"/>
        <v>0</v>
      </c>
      <c r="DC15" s="9"/>
      <c r="DD15" s="12"/>
      <c r="DE15" s="7">
        <f t="shared" ca="1" si="36"/>
        <v>0</v>
      </c>
      <c r="DF15" s="9"/>
      <c r="DG15" s="12"/>
      <c r="DH15" s="7">
        <f t="shared" ca="1" si="37"/>
        <v>0</v>
      </c>
      <c r="DI15" s="9"/>
      <c r="DJ15" s="12"/>
      <c r="DK15" s="7">
        <f t="shared" ca="1" si="38"/>
        <v>0</v>
      </c>
      <c r="DL15" s="9"/>
      <c r="DM15" s="12"/>
      <c r="DN15" s="7">
        <f t="shared" ca="1" si="39"/>
        <v>0</v>
      </c>
      <c r="DO15" s="9"/>
      <c r="DP15" s="12"/>
      <c r="DQ15" s="7">
        <f t="shared" ca="1" si="40"/>
        <v>0</v>
      </c>
      <c r="DR15" s="9"/>
      <c r="DS15" s="12"/>
      <c r="DT15" s="7">
        <f t="shared" ca="1" si="41"/>
        <v>0</v>
      </c>
      <c r="DU15" s="9"/>
      <c r="DV15" s="12"/>
      <c r="DW15" s="7">
        <f t="shared" ca="1" si="42"/>
        <v>0</v>
      </c>
      <c r="DX15" s="9"/>
      <c r="DY15" s="12"/>
      <c r="DZ15" s="7">
        <f t="shared" ca="1" si="43"/>
        <v>0</v>
      </c>
      <c r="EA15" s="9"/>
      <c r="EB15" s="12"/>
      <c r="EC15" s="7">
        <f t="shared" ca="1" si="44"/>
        <v>0</v>
      </c>
      <c r="ED15" s="9"/>
      <c r="EE15" s="12"/>
      <c r="EF15" s="7">
        <f t="shared" ca="1" si="45"/>
        <v>0</v>
      </c>
      <c r="EG15" s="9"/>
      <c r="EH15" s="127">
        <f t="shared" ca="1" si="46"/>
        <v>34.4</v>
      </c>
      <c r="EI15" s="287" t="str">
        <f t="shared" si="47"/>
        <v>Ковалев Александр - Конюхова Евгения</v>
      </c>
      <c r="EJ15" s="288"/>
      <c r="EK15" s="289"/>
      <c r="EL15" s="14">
        <f t="shared" ca="1" si="48"/>
        <v>6</v>
      </c>
    </row>
    <row r="16" spans="1:143" x14ac:dyDescent="0.25">
      <c r="A16" s="14">
        <f t="shared" si="0"/>
        <v>7</v>
      </c>
      <c r="B16" s="116" t="s">
        <v>162</v>
      </c>
      <c r="C16" s="76"/>
      <c r="D16" s="126">
        <f t="shared" ca="1" si="1"/>
        <v>0</v>
      </c>
      <c r="E16" s="9"/>
      <c r="F16" s="12"/>
      <c r="G16" s="126">
        <f t="shared" ca="1" si="2"/>
        <v>0</v>
      </c>
      <c r="H16" s="9"/>
      <c r="I16" s="12"/>
      <c r="J16" s="126">
        <f t="shared" ca="1" si="3"/>
        <v>0</v>
      </c>
      <c r="K16" s="9"/>
      <c r="L16" s="12"/>
      <c r="M16" s="126">
        <f t="shared" ca="1" si="4"/>
        <v>0</v>
      </c>
      <c r="N16" s="9"/>
      <c r="O16" s="12"/>
      <c r="P16" s="126">
        <f t="shared" ca="1" si="5"/>
        <v>0</v>
      </c>
      <c r="Q16" s="9"/>
      <c r="R16" s="12"/>
      <c r="S16" s="126">
        <f t="shared" ca="1" si="6"/>
        <v>0</v>
      </c>
      <c r="T16" s="9"/>
      <c r="U16" s="12"/>
      <c r="V16" s="126">
        <f t="shared" ca="1" si="7"/>
        <v>0</v>
      </c>
      <c r="W16" s="9"/>
      <c r="X16" s="12"/>
      <c r="Y16" s="126">
        <f t="shared" ca="1" si="8"/>
        <v>0</v>
      </c>
      <c r="Z16" s="9"/>
      <c r="AA16" s="12"/>
      <c r="AB16" s="126">
        <f t="shared" ca="1" si="9"/>
        <v>0</v>
      </c>
      <c r="AC16" s="9"/>
      <c r="AD16" s="12"/>
      <c r="AE16" s="126">
        <f t="shared" ca="1" si="10"/>
        <v>0</v>
      </c>
      <c r="AF16" s="9"/>
      <c r="AG16" s="12"/>
      <c r="AH16" s="162">
        <f t="shared" ca="1" si="11"/>
        <v>0</v>
      </c>
      <c r="AI16" s="30"/>
      <c r="AJ16" s="12"/>
      <c r="AK16" s="126">
        <f t="shared" ca="1" si="12"/>
        <v>0</v>
      </c>
      <c r="AL16" s="9"/>
      <c r="AM16" s="12">
        <v>6</v>
      </c>
      <c r="AN16" s="126">
        <f t="shared" ca="1" si="13"/>
        <v>16.8</v>
      </c>
      <c r="AO16" s="9"/>
      <c r="AP16" s="12"/>
      <c r="AQ16" s="126">
        <f t="shared" ca="1" si="14"/>
        <v>0</v>
      </c>
      <c r="AR16" s="9"/>
      <c r="AS16" s="12"/>
      <c r="AT16" s="126">
        <f t="shared" ca="1" si="15"/>
        <v>0</v>
      </c>
      <c r="AU16" s="9"/>
      <c r="AV16" s="12"/>
      <c r="AW16" s="126">
        <f t="shared" ca="1" si="16"/>
        <v>0</v>
      </c>
      <c r="AX16" s="9"/>
      <c r="AY16" s="12"/>
      <c r="AZ16" s="126">
        <f t="shared" ca="1" si="17"/>
        <v>0</v>
      </c>
      <c r="BA16" s="9"/>
      <c r="BB16" s="12"/>
      <c r="BC16" s="126">
        <f t="shared" ca="1" si="18"/>
        <v>0</v>
      </c>
      <c r="BD16" s="9"/>
      <c r="BE16" s="12"/>
      <c r="BF16" s="126">
        <f t="shared" ca="1" si="19"/>
        <v>0</v>
      </c>
      <c r="BG16" s="9"/>
      <c r="BH16" s="12"/>
      <c r="BI16" s="126">
        <f t="shared" ca="1" si="20"/>
        <v>0</v>
      </c>
      <c r="BJ16" s="9"/>
      <c r="BK16" s="12"/>
      <c r="BL16" s="126">
        <f t="shared" ca="1" si="21"/>
        <v>0</v>
      </c>
      <c r="BM16" s="9"/>
      <c r="BN16" s="12"/>
      <c r="BO16" s="126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7">
        <f t="shared" ca="1" si="29"/>
        <v>0</v>
      </c>
      <c r="CK16" s="9"/>
      <c r="CL16" s="12"/>
      <c r="CM16" s="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7">
        <f t="shared" ca="1" si="46"/>
        <v>16.8</v>
      </c>
      <c r="EI16" s="287" t="str">
        <f t="shared" si="47"/>
        <v>Янчук Михаил - Буданова Вероника</v>
      </c>
      <c r="EJ16" s="288"/>
      <c r="EK16" s="289"/>
      <c r="EL16" s="14">
        <f t="shared" ca="1" si="48"/>
        <v>7</v>
      </c>
    </row>
    <row r="17" spans="1:143" x14ac:dyDescent="0.25">
      <c r="A17" s="108">
        <f t="shared" si="0"/>
        <v>8</v>
      </c>
      <c r="B17" s="244" t="s">
        <v>63</v>
      </c>
      <c r="C17" s="247"/>
      <c r="D17" s="245">
        <f t="shared" ca="1" si="1"/>
        <v>0</v>
      </c>
      <c r="E17" s="85"/>
      <c r="F17" s="35"/>
      <c r="G17" s="245">
        <f t="shared" ca="1" si="2"/>
        <v>0</v>
      </c>
      <c r="H17" s="85"/>
      <c r="I17" s="35"/>
      <c r="J17" s="245">
        <f t="shared" ca="1" si="3"/>
        <v>0</v>
      </c>
      <c r="K17" s="85"/>
      <c r="L17" s="35"/>
      <c r="M17" s="245">
        <f t="shared" ca="1" si="4"/>
        <v>0</v>
      </c>
      <c r="N17" s="85"/>
      <c r="O17" s="35"/>
      <c r="P17" s="245">
        <f t="shared" ca="1" si="5"/>
        <v>0</v>
      </c>
      <c r="Q17" s="85"/>
      <c r="R17" s="35"/>
      <c r="S17" s="245">
        <f t="shared" ca="1" si="6"/>
        <v>0</v>
      </c>
      <c r="T17" s="85"/>
      <c r="U17" s="35"/>
      <c r="V17" s="245">
        <f t="shared" ca="1" si="7"/>
        <v>0</v>
      </c>
      <c r="W17" s="85"/>
      <c r="X17" s="35"/>
      <c r="Y17" s="245">
        <f t="shared" ca="1" si="8"/>
        <v>0</v>
      </c>
      <c r="Z17" s="85"/>
      <c r="AA17" s="35"/>
      <c r="AB17" s="245">
        <f t="shared" ca="1" si="9"/>
        <v>0</v>
      </c>
      <c r="AC17" s="85"/>
      <c r="AD17" s="35"/>
      <c r="AE17" s="245">
        <f t="shared" ca="1" si="10"/>
        <v>0</v>
      </c>
      <c r="AF17" s="85"/>
      <c r="AG17" s="35"/>
      <c r="AH17" s="231">
        <f t="shared" ca="1" si="11"/>
        <v>0</v>
      </c>
      <c r="AI17" s="61"/>
      <c r="AJ17" s="35">
        <v>6</v>
      </c>
      <c r="AK17" s="245">
        <f t="shared" ca="1" si="12"/>
        <v>2.8</v>
      </c>
      <c r="AL17" s="85"/>
      <c r="AM17" s="35">
        <v>8</v>
      </c>
      <c r="AN17" s="245">
        <f t="shared" ca="1" si="13"/>
        <v>12</v>
      </c>
      <c r="AO17" s="85"/>
      <c r="AP17" s="35"/>
      <c r="AQ17" s="245">
        <f t="shared" ca="1" si="14"/>
        <v>0</v>
      </c>
      <c r="AR17" s="85"/>
      <c r="AS17" s="35"/>
      <c r="AT17" s="245">
        <f t="shared" ca="1" si="15"/>
        <v>0</v>
      </c>
      <c r="AU17" s="85"/>
      <c r="AV17" s="35"/>
      <c r="AW17" s="245">
        <f t="shared" ca="1" si="16"/>
        <v>0</v>
      </c>
      <c r="AX17" s="85"/>
      <c r="AY17" s="35"/>
      <c r="AZ17" s="245">
        <f t="shared" ca="1" si="17"/>
        <v>0</v>
      </c>
      <c r="BA17" s="85"/>
      <c r="BB17" s="35"/>
      <c r="BC17" s="245">
        <f t="shared" ca="1" si="18"/>
        <v>0</v>
      </c>
      <c r="BD17" s="85"/>
      <c r="BE17" s="35"/>
      <c r="BF17" s="245">
        <f t="shared" ca="1" si="19"/>
        <v>0</v>
      </c>
      <c r="BG17" s="85"/>
      <c r="BH17" s="35"/>
      <c r="BI17" s="245">
        <f t="shared" ca="1" si="20"/>
        <v>0</v>
      </c>
      <c r="BJ17" s="85"/>
      <c r="BK17" s="35"/>
      <c r="BL17" s="245">
        <f t="shared" ca="1" si="21"/>
        <v>0</v>
      </c>
      <c r="BM17" s="85"/>
      <c r="BN17" s="35"/>
      <c r="BO17" s="245">
        <f t="shared" ca="1" si="22"/>
        <v>0</v>
      </c>
      <c r="BP17" s="85"/>
      <c r="BQ17" s="35"/>
      <c r="BR17" s="84">
        <f t="shared" ca="1" si="23"/>
        <v>0</v>
      </c>
      <c r="BS17" s="85"/>
      <c r="BT17" s="35"/>
      <c r="BU17" s="84">
        <f t="shared" ca="1" si="24"/>
        <v>0</v>
      </c>
      <c r="BV17" s="85"/>
      <c r="BW17" s="35"/>
      <c r="BX17" s="84">
        <f t="shared" ca="1" si="25"/>
        <v>0</v>
      </c>
      <c r="BY17" s="85"/>
      <c r="BZ17" s="35"/>
      <c r="CA17" s="84">
        <f t="shared" ca="1" si="26"/>
        <v>0</v>
      </c>
      <c r="CB17" s="85"/>
      <c r="CC17" s="35"/>
      <c r="CD17" s="84">
        <f t="shared" ca="1" si="27"/>
        <v>0</v>
      </c>
      <c r="CE17" s="85"/>
      <c r="CF17" s="35"/>
      <c r="CG17" s="84">
        <f t="shared" ca="1" si="28"/>
        <v>0</v>
      </c>
      <c r="CH17" s="85"/>
      <c r="CI17" s="35"/>
      <c r="CJ17" s="84">
        <f t="shared" ca="1" si="29"/>
        <v>0</v>
      </c>
      <c r="CK17" s="85"/>
      <c r="CL17" s="35"/>
      <c r="CM17" s="84">
        <f t="shared" ca="1" si="30"/>
        <v>0</v>
      </c>
      <c r="CN17" s="85"/>
      <c r="CO17" s="35"/>
      <c r="CP17" s="84">
        <f t="shared" ca="1" si="31"/>
        <v>0</v>
      </c>
      <c r="CQ17" s="85"/>
      <c r="CR17" s="35"/>
      <c r="CS17" s="84">
        <f t="shared" ca="1" si="32"/>
        <v>0</v>
      </c>
      <c r="CT17" s="85"/>
      <c r="CU17" s="35"/>
      <c r="CV17" s="84">
        <f t="shared" ca="1" si="33"/>
        <v>0</v>
      </c>
      <c r="CW17" s="85"/>
      <c r="CX17" s="35"/>
      <c r="CY17" s="84">
        <f t="shared" ca="1" si="34"/>
        <v>0</v>
      </c>
      <c r="CZ17" s="85"/>
      <c r="DA17" s="35"/>
      <c r="DB17" s="84">
        <f t="shared" ca="1" si="35"/>
        <v>0</v>
      </c>
      <c r="DC17" s="85"/>
      <c r="DD17" s="35"/>
      <c r="DE17" s="84">
        <f t="shared" ca="1" si="36"/>
        <v>0</v>
      </c>
      <c r="DF17" s="85"/>
      <c r="DG17" s="35"/>
      <c r="DH17" s="84">
        <f t="shared" ca="1" si="37"/>
        <v>0</v>
      </c>
      <c r="DI17" s="85"/>
      <c r="DJ17" s="35"/>
      <c r="DK17" s="84">
        <f t="shared" ca="1" si="38"/>
        <v>0</v>
      </c>
      <c r="DL17" s="85"/>
      <c r="DM17" s="35"/>
      <c r="DN17" s="84">
        <f t="shared" ca="1" si="39"/>
        <v>0</v>
      </c>
      <c r="DO17" s="85"/>
      <c r="DP17" s="35"/>
      <c r="DQ17" s="84">
        <f t="shared" ca="1" si="40"/>
        <v>0</v>
      </c>
      <c r="DR17" s="85"/>
      <c r="DS17" s="35"/>
      <c r="DT17" s="84">
        <f t="shared" ca="1" si="41"/>
        <v>0</v>
      </c>
      <c r="DU17" s="85"/>
      <c r="DV17" s="35"/>
      <c r="DW17" s="84">
        <f t="shared" ca="1" si="42"/>
        <v>0</v>
      </c>
      <c r="DX17" s="85"/>
      <c r="DY17" s="35"/>
      <c r="DZ17" s="84">
        <f t="shared" ca="1" si="43"/>
        <v>0</v>
      </c>
      <c r="EA17" s="85"/>
      <c r="EB17" s="35"/>
      <c r="EC17" s="84">
        <f t="shared" ca="1" si="44"/>
        <v>0</v>
      </c>
      <c r="ED17" s="85"/>
      <c r="EE17" s="35"/>
      <c r="EF17" s="84">
        <f t="shared" ca="1" si="45"/>
        <v>0</v>
      </c>
      <c r="EG17" s="85"/>
      <c r="EH17" s="218">
        <f t="shared" ca="1" si="46"/>
        <v>14.8</v>
      </c>
      <c r="EI17" s="314" t="str">
        <f t="shared" si="47"/>
        <v>Слободчиков Марк - Клюкина Дарья</v>
      </c>
      <c r="EJ17" s="315"/>
      <c r="EK17" s="316"/>
      <c r="EL17" s="108">
        <f t="shared" ca="1" si="48"/>
        <v>8</v>
      </c>
    </row>
    <row r="18" spans="1:143" x14ac:dyDescent="0.25">
      <c r="A18" s="108">
        <f t="shared" si="0"/>
        <v>9</v>
      </c>
      <c r="B18" s="244" t="s">
        <v>43</v>
      </c>
      <c r="C18" s="247"/>
      <c r="D18" s="245">
        <f t="shared" ca="1" si="1"/>
        <v>0</v>
      </c>
      <c r="E18" s="85"/>
      <c r="F18" s="35"/>
      <c r="G18" s="245">
        <f t="shared" ca="1" si="2"/>
        <v>0</v>
      </c>
      <c r="H18" s="85"/>
      <c r="I18" s="35"/>
      <c r="J18" s="245">
        <f t="shared" ca="1" si="3"/>
        <v>0</v>
      </c>
      <c r="K18" s="85"/>
      <c r="L18" s="35"/>
      <c r="M18" s="245">
        <f t="shared" ca="1" si="4"/>
        <v>0</v>
      </c>
      <c r="N18" s="85"/>
      <c r="O18" s="35"/>
      <c r="P18" s="245">
        <f t="shared" ca="1" si="5"/>
        <v>0</v>
      </c>
      <c r="Q18" s="85"/>
      <c r="R18" s="35"/>
      <c r="S18" s="245">
        <f t="shared" ca="1" si="6"/>
        <v>0</v>
      </c>
      <c r="T18" s="85"/>
      <c r="U18" s="35"/>
      <c r="V18" s="245">
        <f t="shared" ca="1" si="7"/>
        <v>0</v>
      </c>
      <c r="W18" s="85"/>
      <c r="X18" s="35"/>
      <c r="Y18" s="245">
        <f t="shared" ca="1" si="8"/>
        <v>0</v>
      </c>
      <c r="Z18" s="85"/>
      <c r="AA18" s="35"/>
      <c r="AB18" s="245">
        <f t="shared" ca="1" si="9"/>
        <v>0</v>
      </c>
      <c r="AC18" s="85"/>
      <c r="AD18" s="35"/>
      <c r="AE18" s="245">
        <f t="shared" ca="1" si="10"/>
        <v>0</v>
      </c>
      <c r="AF18" s="85"/>
      <c r="AG18" s="35"/>
      <c r="AH18" s="231">
        <f t="shared" ca="1" si="11"/>
        <v>0</v>
      </c>
      <c r="AI18" s="61"/>
      <c r="AJ18" s="35">
        <v>5</v>
      </c>
      <c r="AK18" s="245">
        <f t="shared" ca="1" si="12"/>
        <v>5.6</v>
      </c>
      <c r="AL18" s="85"/>
      <c r="AM18" s="35"/>
      <c r="AN18" s="245">
        <f t="shared" ca="1" si="13"/>
        <v>0</v>
      </c>
      <c r="AO18" s="85"/>
      <c r="AP18" s="35">
        <v>5</v>
      </c>
      <c r="AQ18" s="245">
        <f t="shared" ca="1" si="14"/>
        <v>4</v>
      </c>
      <c r="AR18" s="85"/>
      <c r="AS18" s="35"/>
      <c r="AT18" s="245">
        <f t="shared" ca="1" si="15"/>
        <v>0</v>
      </c>
      <c r="AU18" s="85"/>
      <c r="AV18" s="35"/>
      <c r="AW18" s="245">
        <f t="shared" ca="1" si="16"/>
        <v>0</v>
      </c>
      <c r="AX18" s="85"/>
      <c r="AY18" s="35"/>
      <c r="AZ18" s="245">
        <f t="shared" ca="1" si="17"/>
        <v>0</v>
      </c>
      <c r="BA18" s="85"/>
      <c r="BB18" s="35"/>
      <c r="BC18" s="245">
        <f t="shared" ca="1" si="18"/>
        <v>0</v>
      </c>
      <c r="BD18" s="85"/>
      <c r="BE18" s="35"/>
      <c r="BF18" s="245">
        <f t="shared" ca="1" si="19"/>
        <v>0</v>
      </c>
      <c r="BG18" s="85"/>
      <c r="BH18" s="35"/>
      <c r="BI18" s="245">
        <f t="shared" ca="1" si="20"/>
        <v>0</v>
      </c>
      <c r="BJ18" s="85"/>
      <c r="BK18" s="35"/>
      <c r="BL18" s="245">
        <f t="shared" ca="1" si="21"/>
        <v>0</v>
      </c>
      <c r="BM18" s="85"/>
      <c r="BN18" s="35"/>
      <c r="BO18" s="245">
        <f t="shared" ca="1" si="22"/>
        <v>0</v>
      </c>
      <c r="BP18" s="85"/>
      <c r="BQ18" s="35"/>
      <c r="BR18" s="84">
        <f t="shared" ca="1" si="23"/>
        <v>0</v>
      </c>
      <c r="BS18" s="85"/>
      <c r="BT18" s="35"/>
      <c r="BU18" s="84">
        <f t="shared" ca="1" si="24"/>
        <v>0</v>
      </c>
      <c r="BV18" s="85"/>
      <c r="BW18" s="35"/>
      <c r="BX18" s="84">
        <f t="shared" ca="1" si="25"/>
        <v>0</v>
      </c>
      <c r="BY18" s="85"/>
      <c r="BZ18" s="35"/>
      <c r="CA18" s="84">
        <f t="shared" ca="1" si="26"/>
        <v>0</v>
      </c>
      <c r="CB18" s="85"/>
      <c r="CC18" s="35"/>
      <c r="CD18" s="84">
        <f t="shared" ca="1" si="27"/>
        <v>0</v>
      </c>
      <c r="CE18" s="85"/>
      <c r="CF18" s="35"/>
      <c r="CG18" s="84">
        <f t="shared" ca="1" si="28"/>
        <v>0</v>
      </c>
      <c r="CH18" s="85"/>
      <c r="CI18" s="35"/>
      <c r="CJ18" s="84">
        <f t="shared" ca="1" si="29"/>
        <v>0</v>
      </c>
      <c r="CK18" s="85"/>
      <c r="CL18" s="35"/>
      <c r="CM18" s="84">
        <f t="shared" ca="1" si="30"/>
        <v>0</v>
      </c>
      <c r="CN18" s="85"/>
      <c r="CO18" s="35"/>
      <c r="CP18" s="84">
        <f t="shared" ca="1" si="31"/>
        <v>0</v>
      </c>
      <c r="CQ18" s="85"/>
      <c r="CR18" s="35"/>
      <c r="CS18" s="84">
        <f t="shared" ca="1" si="32"/>
        <v>0</v>
      </c>
      <c r="CT18" s="85"/>
      <c r="CU18" s="35"/>
      <c r="CV18" s="84">
        <f t="shared" ca="1" si="33"/>
        <v>0</v>
      </c>
      <c r="CW18" s="85"/>
      <c r="CX18" s="35"/>
      <c r="CY18" s="84">
        <f t="shared" ca="1" si="34"/>
        <v>0</v>
      </c>
      <c r="CZ18" s="85"/>
      <c r="DA18" s="35"/>
      <c r="DB18" s="84">
        <f t="shared" ca="1" si="35"/>
        <v>0</v>
      </c>
      <c r="DC18" s="85"/>
      <c r="DD18" s="35"/>
      <c r="DE18" s="84">
        <f t="shared" ca="1" si="36"/>
        <v>0</v>
      </c>
      <c r="DF18" s="85"/>
      <c r="DG18" s="35"/>
      <c r="DH18" s="84">
        <f t="shared" ca="1" si="37"/>
        <v>0</v>
      </c>
      <c r="DI18" s="85"/>
      <c r="DJ18" s="35"/>
      <c r="DK18" s="84">
        <f t="shared" ca="1" si="38"/>
        <v>0</v>
      </c>
      <c r="DL18" s="85"/>
      <c r="DM18" s="35"/>
      <c r="DN18" s="84">
        <f t="shared" ca="1" si="39"/>
        <v>0</v>
      </c>
      <c r="DO18" s="85"/>
      <c r="DP18" s="35"/>
      <c r="DQ18" s="84">
        <f t="shared" ca="1" si="40"/>
        <v>0</v>
      </c>
      <c r="DR18" s="85"/>
      <c r="DS18" s="35"/>
      <c r="DT18" s="84">
        <f t="shared" ca="1" si="41"/>
        <v>0</v>
      </c>
      <c r="DU18" s="85"/>
      <c r="DV18" s="35"/>
      <c r="DW18" s="84">
        <f t="shared" ca="1" si="42"/>
        <v>0</v>
      </c>
      <c r="DX18" s="85"/>
      <c r="DY18" s="35"/>
      <c r="DZ18" s="84">
        <f t="shared" ca="1" si="43"/>
        <v>0</v>
      </c>
      <c r="EA18" s="85"/>
      <c r="EB18" s="35"/>
      <c r="EC18" s="84">
        <f t="shared" ca="1" si="44"/>
        <v>0</v>
      </c>
      <c r="ED18" s="85"/>
      <c r="EE18" s="35"/>
      <c r="EF18" s="84">
        <f t="shared" ca="1" si="45"/>
        <v>0</v>
      </c>
      <c r="EG18" s="85"/>
      <c r="EH18" s="218">
        <f t="shared" ca="1" si="46"/>
        <v>9.6</v>
      </c>
      <c r="EI18" s="314" t="str">
        <f t="shared" ref="EI18" si="49">B18</f>
        <v>Чебыкин Артем - Хабонен Анастасия</v>
      </c>
      <c r="EJ18" s="315"/>
      <c r="EK18" s="316"/>
      <c r="EL18" s="108">
        <f t="shared" ref="EL18" ca="1" si="50">IF(EH18&gt;0,RANK(EH18,$EH$10:$EH$24),0)</f>
        <v>9</v>
      </c>
    </row>
    <row r="19" spans="1:143" x14ac:dyDescent="0.25">
      <c r="A19" s="108">
        <f t="shared" si="0"/>
        <v>10</v>
      </c>
      <c r="B19" s="244" t="s">
        <v>91</v>
      </c>
      <c r="C19" s="247"/>
      <c r="D19" s="245">
        <f t="shared" ca="1" si="1"/>
        <v>0</v>
      </c>
      <c r="E19" s="85"/>
      <c r="F19" s="35"/>
      <c r="G19" s="245">
        <f t="shared" ca="1" si="2"/>
        <v>0</v>
      </c>
      <c r="H19" s="85"/>
      <c r="I19" s="35"/>
      <c r="J19" s="245">
        <f t="shared" ca="1" si="3"/>
        <v>0</v>
      </c>
      <c r="K19" s="85"/>
      <c r="L19" s="35"/>
      <c r="M19" s="245">
        <f t="shared" ca="1" si="4"/>
        <v>0</v>
      </c>
      <c r="N19" s="85"/>
      <c r="O19" s="35"/>
      <c r="P19" s="245">
        <f t="shared" ca="1" si="5"/>
        <v>0</v>
      </c>
      <c r="Q19" s="85"/>
      <c r="R19" s="35"/>
      <c r="S19" s="245">
        <f t="shared" ca="1" si="6"/>
        <v>0</v>
      </c>
      <c r="T19" s="85"/>
      <c r="U19" s="35"/>
      <c r="V19" s="245">
        <f t="shared" ca="1" si="7"/>
        <v>0</v>
      </c>
      <c r="W19" s="85"/>
      <c r="X19" s="35"/>
      <c r="Y19" s="245">
        <f t="shared" ca="1" si="8"/>
        <v>0</v>
      </c>
      <c r="Z19" s="85"/>
      <c r="AA19" s="35"/>
      <c r="AB19" s="245">
        <f t="shared" ca="1" si="9"/>
        <v>0</v>
      </c>
      <c r="AC19" s="85"/>
      <c r="AD19" s="35"/>
      <c r="AE19" s="245">
        <f t="shared" ca="1" si="10"/>
        <v>0</v>
      </c>
      <c r="AF19" s="85"/>
      <c r="AG19" s="35"/>
      <c r="AH19" s="231">
        <f t="shared" ca="1" si="11"/>
        <v>0</v>
      </c>
      <c r="AI19" s="61"/>
      <c r="AJ19" s="35"/>
      <c r="AK19" s="245">
        <f t="shared" ca="1" si="12"/>
        <v>0</v>
      </c>
      <c r="AL19" s="85"/>
      <c r="AM19" s="35"/>
      <c r="AN19" s="245">
        <f t="shared" ca="1" si="13"/>
        <v>0</v>
      </c>
      <c r="AO19" s="85"/>
      <c r="AP19" s="35">
        <v>3</v>
      </c>
      <c r="AQ19" s="245">
        <f t="shared" ca="1" si="14"/>
        <v>8</v>
      </c>
      <c r="AR19" s="85"/>
      <c r="AS19" s="35"/>
      <c r="AT19" s="245">
        <f t="shared" ca="1" si="15"/>
        <v>0</v>
      </c>
      <c r="AU19" s="85"/>
      <c r="AV19" s="35"/>
      <c r="AW19" s="245">
        <f t="shared" ca="1" si="16"/>
        <v>0</v>
      </c>
      <c r="AX19" s="85"/>
      <c r="AY19" s="35"/>
      <c r="AZ19" s="245">
        <f t="shared" ca="1" si="17"/>
        <v>0</v>
      </c>
      <c r="BA19" s="85"/>
      <c r="BB19" s="35"/>
      <c r="BC19" s="245">
        <f t="shared" ca="1" si="18"/>
        <v>0</v>
      </c>
      <c r="BD19" s="85"/>
      <c r="BE19" s="35"/>
      <c r="BF19" s="245">
        <f t="shared" ca="1" si="19"/>
        <v>0</v>
      </c>
      <c r="BG19" s="85"/>
      <c r="BH19" s="35"/>
      <c r="BI19" s="245">
        <f t="shared" ca="1" si="20"/>
        <v>0</v>
      </c>
      <c r="BJ19" s="85"/>
      <c r="BK19" s="35"/>
      <c r="BL19" s="245">
        <f t="shared" ca="1" si="21"/>
        <v>0</v>
      </c>
      <c r="BM19" s="85"/>
      <c r="BN19" s="35"/>
      <c r="BO19" s="245">
        <f t="shared" ca="1" si="22"/>
        <v>0</v>
      </c>
      <c r="BP19" s="85"/>
      <c r="BQ19" s="35"/>
      <c r="BR19" s="84">
        <f t="shared" ca="1" si="23"/>
        <v>0</v>
      </c>
      <c r="BS19" s="85"/>
      <c r="BT19" s="35"/>
      <c r="BU19" s="84">
        <f t="shared" ca="1" si="24"/>
        <v>0</v>
      </c>
      <c r="BV19" s="85"/>
      <c r="BW19" s="35"/>
      <c r="BX19" s="84">
        <f t="shared" ca="1" si="25"/>
        <v>0</v>
      </c>
      <c r="BY19" s="85"/>
      <c r="BZ19" s="35"/>
      <c r="CA19" s="84">
        <f t="shared" ca="1" si="26"/>
        <v>0</v>
      </c>
      <c r="CB19" s="85"/>
      <c r="CC19" s="35"/>
      <c r="CD19" s="84">
        <f t="shared" ca="1" si="27"/>
        <v>0</v>
      </c>
      <c r="CE19" s="85"/>
      <c r="CF19" s="35"/>
      <c r="CG19" s="84">
        <f t="shared" ca="1" si="28"/>
        <v>0</v>
      </c>
      <c r="CH19" s="85"/>
      <c r="CI19" s="35"/>
      <c r="CJ19" s="84">
        <f t="shared" ca="1" si="29"/>
        <v>0</v>
      </c>
      <c r="CK19" s="85"/>
      <c r="CL19" s="35"/>
      <c r="CM19" s="84">
        <f t="shared" ca="1" si="30"/>
        <v>0</v>
      </c>
      <c r="CN19" s="85"/>
      <c r="CO19" s="35"/>
      <c r="CP19" s="84">
        <f t="shared" ca="1" si="31"/>
        <v>0</v>
      </c>
      <c r="CQ19" s="85"/>
      <c r="CR19" s="35"/>
      <c r="CS19" s="84">
        <f t="shared" ca="1" si="32"/>
        <v>0</v>
      </c>
      <c r="CT19" s="85"/>
      <c r="CU19" s="35"/>
      <c r="CV19" s="84">
        <f t="shared" ca="1" si="33"/>
        <v>0</v>
      </c>
      <c r="CW19" s="85"/>
      <c r="CX19" s="35"/>
      <c r="CY19" s="84">
        <f t="shared" ca="1" si="34"/>
        <v>0</v>
      </c>
      <c r="CZ19" s="85"/>
      <c r="DA19" s="35"/>
      <c r="DB19" s="84">
        <f t="shared" ca="1" si="35"/>
        <v>0</v>
      </c>
      <c r="DC19" s="85"/>
      <c r="DD19" s="35"/>
      <c r="DE19" s="84">
        <f t="shared" ca="1" si="36"/>
        <v>0</v>
      </c>
      <c r="DF19" s="85"/>
      <c r="DG19" s="35"/>
      <c r="DH19" s="84">
        <f t="shared" ca="1" si="37"/>
        <v>0</v>
      </c>
      <c r="DI19" s="85"/>
      <c r="DJ19" s="35"/>
      <c r="DK19" s="84">
        <f t="shared" ca="1" si="38"/>
        <v>0</v>
      </c>
      <c r="DL19" s="85"/>
      <c r="DM19" s="35"/>
      <c r="DN19" s="84">
        <f t="shared" ca="1" si="39"/>
        <v>0</v>
      </c>
      <c r="DO19" s="85"/>
      <c r="DP19" s="35"/>
      <c r="DQ19" s="84">
        <f t="shared" ca="1" si="40"/>
        <v>0</v>
      </c>
      <c r="DR19" s="85"/>
      <c r="DS19" s="35"/>
      <c r="DT19" s="84">
        <f t="shared" ca="1" si="41"/>
        <v>0</v>
      </c>
      <c r="DU19" s="85"/>
      <c r="DV19" s="35"/>
      <c r="DW19" s="84">
        <f t="shared" ca="1" si="42"/>
        <v>0</v>
      </c>
      <c r="DX19" s="85"/>
      <c r="DY19" s="35"/>
      <c r="DZ19" s="84">
        <f t="shared" ca="1" si="43"/>
        <v>0</v>
      </c>
      <c r="EA19" s="85"/>
      <c r="EB19" s="35"/>
      <c r="EC19" s="84">
        <f t="shared" ca="1" si="44"/>
        <v>0</v>
      </c>
      <c r="ED19" s="85"/>
      <c r="EE19" s="35"/>
      <c r="EF19" s="84">
        <f t="shared" ca="1" si="45"/>
        <v>0</v>
      </c>
      <c r="EG19" s="85"/>
      <c r="EH19" s="218">
        <f t="shared" ca="1" si="46"/>
        <v>8</v>
      </c>
      <c r="EI19" s="314" t="str">
        <f t="shared" ref="EI19" si="51">B19</f>
        <v>Казанцев Тимофей - Сумина София</v>
      </c>
      <c r="EJ19" s="315"/>
      <c r="EK19" s="316"/>
      <c r="EL19" s="108">
        <f t="shared" ref="EL19" ca="1" si="52">IF(EH19&gt;0,RANK(EH19,$EH$10:$EH$24),0)</f>
        <v>10</v>
      </c>
    </row>
    <row r="20" spans="1:143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219"/>
      <c r="AU20" s="88"/>
      <c r="AW20" s="219"/>
      <c r="AX20" s="88"/>
      <c r="AZ20" s="219"/>
      <c r="BA20" s="88"/>
      <c r="BC20" s="219"/>
      <c r="BD20" s="88"/>
      <c r="BF20" s="219"/>
      <c r="BG20" s="88"/>
      <c r="BI20" s="219"/>
      <c r="BJ20" s="88"/>
      <c r="BL20" s="219"/>
      <c r="BM20" s="88"/>
      <c r="BO20" s="219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25"/>
      <c r="EI20" s="290"/>
      <c r="EJ20" s="290"/>
      <c r="EK20" s="290"/>
      <c r="EL20" s="86"/>
      <c r="EM20" s="224"/>
    </row>
    <row r="21" spans="1:143" s="89" customFormat="1" x14ac:dyDescent="0.25">
      <c r="A21" s="86"/>
      <c r="B21" s="229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219"/>
      <c r="AU21" s="88"/>
      <c r="AW21" s="219"/>
      <c r="AX21" s="88"/>
      <c r="AZ21" s="219"/>
      <c r="BA21" s="88"/>
      <c r="BC21" s="219"/>
      <c r="BD21" s="88"/>
      <c r="BF21" s="219"/>
      <c r="BG21" s="88"/>
      <c r="BI21" s="219"/>
      <c r="BJ21" s="88"/>
      <c r="BL21" s="219"/>
      <c r="BM21" s="88"/>
      <c r="BO21" s="219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25"/>
      <c r="EI21" s="286"/>
      <c r="EJ21" s="286"/>
      <c r="EK21" s="286"/>
      <c r="EL21" s="86"/>
    </row>
    <row r="22" spans="1:143" s="89" customFormat="1" x14ac:dyDescent="0.25">
      <c r="A22" s="86"/>
      <c r="B22" s="229"/>
      <c r="C22" s="248"/>
      <c r="D22" s="219"/>
      <c r="E22" s="249"/>
      <c r="G22" s="219"/>
      <c r="H22" s="249"/>
      <c r="I22" s="248"/>
      <c r="J22" s="219"/>
      <c r="K22" s="249"/>
      <c r="L22" s="248"/>
      <c r="M22" s="219"/>
      <c r="N22" s="249"/>
      <c r="O22" s="248"/>
      <c r="P22" s="219"/>
      <c r="Q22" s="249"/>
      <c r="R22" s="248"/>
      <c r="S22" s="219"/>
      <c r="T22" s="249"/>
      <c r="U22" s="248"/>
      <c r="V22" s="219"/>
      <c r="W22" s="249"/>
      <c r="X22" s="248"/>
      <c r="Y22" s="219"/>
      <c r="Z22" s="249"/>
      <c r="AA22" s="248"/>
      <c r="AB22" s="219"/>
      <c r="AC22" s="249"/>
      <c r="AD22" s="248"/>
      <c r="AE22" s="219"/>
      <c r="AF22" s="249"/>
      <c r="AG22" s="248"/>
      <c r="AH22" s="219"/>
      <c r="AI22" s="249"/>
      <c r="AJ22" s="248"/>
      <c r="AK22" s="219"/>
      <c r="AL22" s="249"/>
      <c r="AM22" s="248"/>
      <c r="AN22" s="219"/>
      <c r="AO22" s="249"/>
      <c r="AP22" s="248"/>
      <c r="AQ22" s="219"/>
      <c r="AR22" s="249"/>
      <c r="AS22" s="248"/>
      <c r="AT22" s="219"/>
      <c r="AU22" s="249"/>
      <c r="AV22" s="248"/>
      <c r="AW22" s="219"/>
      <c r="AX22" s="249"/>
      <c r="AY22" s="248"/>
      <c r="AZ22" s="219"/>
      <c r="BA22" s="249"/>
      <c r="BB22" s="248"/>
      <c r="BC22" s="219"/>
      <c r="BD22" s="249"/>
      <c r="BE22" s="248"/>
      <c r="BF22" s="219"/>
      <c r="BG22" s="249"/>
      <c r="BH22" s="248"/>
      <c r="BI22" s="219"/>
      <c r="BJ22" s="249"/>
      <c r="BK22" s="248"/>
      <c r="BL22" s="219"/>
      <c r="BM22" s="249"/>
      <c r="BN22" s="248"/>
      <c r="BO22" s="219"/>
      <c r="BP22" s="249"/>
      <c r="BQ22" s="248"/>
      <c r="BR22" s="249"/>
      <c r="BS22" s="249"/>
      <c r="BT22" s="248"/>
      <c r="BU22" s="249"/>
      <c r="BV22" s="249"/>
      <c r="BW22" s="248"/>
      <c r="BX22" s="249"/>
      <c r="BY22" s="249"/>
      <c r="BZ22" s="248"/>
      <c r="CA22" s="249"/>
      <c r="CB22" s="249"/>
      <c r="CC22" s="248"/>
      <c r="CD22" s="249"/>
      <c r="CE22" s="249"/>
      <c r="CF22" s="248"/>
      <c r="CG22" s="249"/>
      <c r="CH22" s="249"/>
      <c r="CI22" s="248"/>
      <c r="CJ22" s="249"/>
      <c r="CK22" s="249"/>
      <c r="CL22" s="248"/>
      <c r="CM22" s="249"/>
      <c r="CN22" s="249"/>
      <c r="CO22" s="248"/>
      <c r="CP22" s="249"/>
      <c r="CQ22" s="249"/>
      <c r="CR22" s="248"/>
      <c r="CS22" s="249"/>
      <c r="CT22" s="249"/>
      <c r="CU22" s="248"/>
      <c r="CV22" s="249"/>
      <c r="CW22" s="249"/>
      <c r="CX22" s="248"/>
      <c r="CY22" s="249"/>
      <c r="CZ22" s="249"/>
      <c r="DA22" s="248"/>
      <c r="DB22" s="249"/>
      <c r="DC22" s="249"/>
      <c r="DD22" s="248"/>
      <c r="DE22" s="249"/>
      <c r="DF22" s="249"/>
      <c r="DG22" s="248"/>
      <c r="DH22" s="249"/>
      <c r="DI22" s="249"/>
      <c r="DJ22" s="248"/>
      <c r="DK22" s="249"/>
      <c r="DL22" s="249"/>
      <c r="DM22" s="248"/>
      <c r="DN22" s="249"/>
      <c r="DO22" s="249"/>
      <c r="DP22" s="248"/>
      <c r="DQ22" s="249"/>
      <c r="DR22" s="249"/>
      <c r="DS22" s="248"/>
      <c r="DT22" s="249"/>
      <c r="DU22" s="249"/>
      <c r="DV22" s="248"/>
      <c r="DW22" s="249"/>
      <c r="DX22" s="249"/>
      <c r="DY22" s="248"/>
      <c r="DZ22" s="249"/>
      <c r="EA22" s="249"/>
      <c r="EB22" s="248"/>
      <c r="EC22" s="249"/>
      <c r="ED22" s="249"/>
      <c r="EE22" s="248"/>
      <c r="EF22" s="249"/>
      <c r="EG22" s="249"/>
      <c r="EH22" s="225"/>
      <c r="EI22" s="286"/>
      <c r="EJ22" s="286"/>
      <c r="EK22" s="286"/>
      <c r="EL22" s="86"/>
    </row>
    <row r="23" spans="1:143" s="89" customFormat="1" x14ac:dyDescent="0.25">
      <c r="A23" s="86"/>
      <c r="B23" s="224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219"/>
      <c r="BA23" s="88"/>
      <c r="BC23" s="219"/>
      <c r="BD23" s="88"/>
      <c r="BF23" s="219"/>
      <c r="BG23" s="88"/>
      <c r="BI23" s="219"/>
      <c r="BJ23" s="88"/>
      <c r="BL23" s="219"/>
      <c r="BM23" s="88"/>
      <c r="BO23" s="219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N23" s="88"/>
      <c r="DO23" s="88"/>
      <c r="DQ23" s="88"/>
      <c r="DR23" s="88"/>
      <c r="DT23" s="88"/>
      <c r="DU23" s="88"/>
      <c r="DW23" s="88"/>
      <c r="DX23" s="88"/>
      <c r="DZ23" s="88"/>
      <c r="EA23" s="88"/>
      <c r="EC23" s="88"/>
      <c r="ED23" s="88"/>
      <c r="EF23" s="88"/>
      <c r="EG23" s="88"/>
      <c r="EH23" s="225"/>
      <c r="EI23" s="286"/>
      <c r="EJ23" s="286"/>
      <c r="EK23" s="286"/>
      <c r="EL23" s="86"/>
    </row>
    <row r="24" spans="1:143" s="89" customFormat="1" x14ac:dyDescent="0.25">
      <c r="A24" s="86"/>
      <c r="B24" s="224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219"/>
      <c r="BA24" s="88"/>
      <c r="BC24" s="219"/>
      <c r="BD24" s="88"/>
      <c r="BF24" s="219"/>
      <c r="BG24" s="88"/>
      <c r="BI24" s="219"/>
      <c r="BJ24" s="88"/>
      <c r="BL24" s="219"/>
      <c r="BM24" s="88"/>
      <c r="BO24" s="219"/>
      <c r="BP24" s="88"/>
      <c r="BR24" s="88"/>
      <c r="BS24" s="88"/>
      <c r="BU24" s="88"/>
      <c r="BV24" s="88"/>
      <c r="BX24" s="88"/>
      <c r="BY24" s="88"/>
      <c r="CA24" s="88"/>
      <c r="CB24" s="88"/>
      <c r="CD24" s="88"/>
      <c r="CE24" s="88"/>
      <c r="CG24" s="88"/>
      <c r="CH24" s="88"/>
      <c r="CJ24" s="88"/>
      <c r="CK24" s="88"/>
      <c r="CM24" s="88"/>
      <c r="CN24" s="88"/>
      <c r="CP24" s="88"/>
      <c r="CQ24" s="88"/>
      <c r="CS24" s="88"/>
      <c r="CT24" s="88"/>
      <c r="CV24" s="88"/>
      <c r="CW24" s="88"/>
      <c r="CY24" s="88"/>
      <c r="CZ24" s="88"/>
      <c r="DB24" s="88"/>
      <c r="DC24" s="88"/>
      <c r="DE24" s="88"/>
      <c r="DF24" s="88"/>
      <c r="DH24" s="88"/>
      <c r="DI24" s="88"/>
      <c r="DK24" s="88"/>
      <c r="DL24" s="88"/>
      <c r="DN24" s="88"/>
      <c r="DO24" s="88"/>
      <c r="DQ24" s="88"/>
      <c r="DR24" s="88"/>
      <c r="DT24" s="88"/>
      <c r="DU24" s="88"/>
      <c r="DW24" s="88"/>
      <c r="DX24" s="88"/>
      <c r="DZ24" s="88"/>
      <c r="EA24" s="88"/>
      <c r="EC24" s="88"/>
      <c r="ED24" s="88"/>
      <c r="EF24" s="88"/>
      <c r="EG24" s="88"/>
      <c r="EH24" s="225"/>
      <c r="EI24" s="286"/>
      <c r="EJ24" s="286"/>
      <c r="EK24" s="286"/>
      <c r="EL24" s="86"/>
    </row>
    <row r="25" spans="1:143" s="89" customFormat="1" x14ac:dyDescent="0.25"/>
  </sheetData>
  <sortState ref="B10:EH19">
    <sortCondition descending="1" ref="EH10"/>
  </sortState>
  <mergeCells count="196">
    <mergeCell ref="U5:W5"/>
    <mergeCell ref="X5:Z5"/>
    <mergeCell ref="AA5:AC5"/>
    <mergeCell ref="AD5:AF5"/>
    <mergeCell ref="AG5:AI5"/>
    <mergeCell ref="AJ5:AL5"/>
    <mergeCell ref="C5:E5"/>
    <mergeCell ref="F5:H5"/>
    <mergeCell ref="I5:K5"/>
    <mergeCell ref="L5:N5"/>
    <mergeCell ref="O5:Q5"/>
    <mergeCell ref="R5:T5"/>
    <mergeCell ref="C6:E6"/>
    <mergeCell ref="F6:H6"/>
    <mergeCell ref="I6:K6"/>
    <mergeCell ref="L6:N6"/>
    <mergeCell ref="O6:Q6"/>
    <mergeCell ref="R6:T6"/>
    <mergeCell ref="U6:W6"/>
    <mergeCell ref="DG5:DI5"/>
    <mergeCell ref="DJ5:DL5"/>
    <mergeCell ref="CO5:CQ5"/>
    <mergeCell ref="CR5:CT5"/>
    <mergeCell ref="CU5:CW5"/>
    <mergeCell ref="CX5:CZ5"/>
    <mergeCell ref="DA5:DC5"/>
    <mergeCell ref="DD5:DF5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X6:Z6"/>
    <mergeCell ref="AA6:AC6"/>
    <mergeCell ref="AD6:AF6"/>
    <mergeCell ref="AG6:AI6"/>
    <mergeCell ref="AJ6:AL6"/>
    <mergeCell ref="AM6:AO6"/>
    <mergeCell ref="DY5:EA5"/>
    <mergeCell ref="EB5:ED5"/>
    <mergeCell ref="EE5:EG5"/>
    <mergeCell ref="DM5:DO5"/>
    <mergeCell ref="DP5:DR5"/>
    <mergeCell ref="DS5:DU5"/>
    <mergeCell ref="DV5:DX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BH6:BJ6"/>
    <mergeCell ref="BK6:BM6"/>
    <mergeCell ref="BN6:BP6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AA7:AC7"/>
    <mergeCell ref="AD7:AF7"/>
    <mergeCell ref="AG7:AI7"/>
    <mergeCell ref="AJ7:AL7"/>
    <mergeCell ref="AM7:AO7"/>
    <mergeCell ref="AP7:AR7"/>
    <mergeCell ref="EB6:ED6"/>
    <mergeCell ref="EE6:EG6"/>
    <mergeCell ref="C7:E7"/>
    <mergeCell ref="F7:H7"/>
    <mergeCell ref="I7:K7"/>
    <mergeCell ref="L7:N7"/>
    <mergeCell ref="O7:Q7"/>
    <mergeCell ref="R7:T7"/>
    <mergeCell ref="U7:W7"/>
    <mergeCell ref="X7:Z7"/>
    <mergeCell ref="DJ6:DL6"/>
    <mergeCell ref="DM6:DO6"/>
    <mergeCell ref="DP6:DR6"/>
    <mergeCell ref="DS6:DU6"/>
    <mergeCell ref="DV6:DX6"/>
    <mergeCell ref="DY6:EA6"/>
    <mergeCell ref="CR6:CT6"/>
    <mergeCell ref="CU6:CW6"/>
    <mergeCell ref="BK7:BM7"/>
    <mergeCell ref="BN7:BP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AD8:AF8"/>
    <mergeCell ref="AG8:AI8"/>
    <mergeCell ref="AJ8:AL8"/>
    <mergeCell ref="AM8:AO8"/>
    <mergeCell ref="AP8:AR8"/>
    <mergeCell ref="AS8:AU8"/>
    <mergeCell ref="EE7:EG7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DM7:DO7"/>
    <mergeCell ref="DP7:DR7"/>
    <mergeCell ref="DS7:DU7"/>
    <mergeCell ref="DV7:DX7"/>
    <mergeCell ref="DY7:EA7"/>
    <mergeCell ref="EB7:ED7"/>
    <mergeCell ref="CU7:CW7"/>
    <mergeCell ref="CX7:CZ7"/>
    <mergeCell ref="BN8:BP8"/>
    <mergeCell ref="BQ8:BS8"/>
    <mergeCell ref="BT8:BV8"/>
    <mergeCell ref="BW8:BY8"/>
    <mergeCell ref="BZ8:CB8"/>
    <mergeCell ref="CC8:CE8"/>
    <mergeCell ref="AV8:AX8"/>
    <mergeCell ref="AY8:BA8"/>
    <mergeCell ref="BB8:BD8"/>
    <mergeCell ref="BE8:BG8"/>
    <mergeCell ref="BH8:BJ8"/>
    <mergeCell ref="BK8:BM8"/>
    <mergeCell ref="CX8:CZ8"/>
    <mergeCell ref="DA8:DC8"/>
    <mergeCell ref="DD8:DF8"/>
    <mergeCell ref="DG8:DI8"/>
    <mergeCell ref="DJ8:DL8"/>
    <mergeCell ref="DM8:DO8"/>
    <mergeCell ref="CF8:CH8"/>
    <mergeCell ref="CI8:CK8"/>
    <mergeCell ref="CL8:CN8"/>
    <mergeCell ref="CO8:CQ8"/>
    <mergeCell ref="CR8:CT8"/>
    <mergeCell ref="CU8:CW8"/>
    <mergeCell ref="EI9:EK9"/>
    <mergeCell ref="EI10:EK10"/>
    <mergeCell ref="EI11:EK11"/>
    <mergeCell ref="EI12:EK12"/>
    <mergeCell ref="EI13:EK13"/>
    <mergeCell ref="EI14:EK14"/>
    <mergeCell ref="DP8:DR8"/>
    <mergeCell ref="DS8:DU8"/>
    <mergeCell ref="DV8:DX8"/>
    <mergeCell ref="DY8:EA8"/>
    <mergeCell ref="EB8:ED8"/>
    <mergeCell ref="EE8:EG8"/>
    <mergeCell ref="EI21:EK21"/>
    <mergeCell ref="EI22:EK22"/>
    <mergeCell ref="EI23:EK23"/>
    <mergeCell ref="EI24:EK24"/>
    <mergeCell ref="EI15:EK15"/>
    <mergeCell ref="EI16:EK16"/>
    <mergeCell ref="EI17:EK17"/>
    <mergeCell ref="EI18:EK18"/>
    <mergeCell ref="EI19:EK19"/>
    <mergeCell ref="EI20:EK20"/>
  </mergeCells>
  <conditionalFormatting sqref="EL10:EL17 EL20:EL24">
    <cfRule type="cellIs" dxfId="344" priority="7" stopIfTrue="1" operator="equal">
      <formula>3</formula>
    </cfRule>
    <cfRule type="cellIs" dxfId="343" priority="8" stopIfTrue="1" operator="equal">
      <formula>2</formula>
    </cfRule>
    <cfRule type="cellIs" dxfId="342" priority="9" stopIfTrue="1" operator="equal">
      <formula>1</formula>
    </cfRule>
  </conditionalFormatting>
  <conditionalFormatting sqref="EL18">
    <cfRule type="cellIs" dxfId="341" priority="4" stopIfTrue="1" operator="equal">
      <formula>3</formula>
    </cfRule>
    <cfRule type="cellIs" dxfId="340" priority="5" stopIfTrue="1" operator="equal">
      <formula>2</formula>
    </cfRule>
    <cfRule type="cellIs" dxfId="339" priority="6" stopIfTrue="1" operator="equal">
      <formula>1</formula>
    </cfRule>
  </conditionalFormatting>
  <conditionalFormatting sqref="EL19">
    <cfRule type="cellIs" dxfId="338" priority="1" stopIfTrue="1" operator="equal">
      <formula>3</formula>
    </cfRule>
    <cfRule type="cellIs" dxfId="337" priority="2" stopIfTrue="1" operator="equal">
      <formula>2</formula>
    </cfRule>
    <cfRule type="cellIs" dxfId="336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R26"/>
  <sheetViews>
    <sheetView showWhiteSpace="0" topLeftCell="AK1" zoomScale="55" zoomScaleNormal="55" workbookViewId="0">
      <selection activeCell="BN10" sqref="BN10"/>
    </sheetView>
  </sheetViews>
  <sheetFormatPr defaultRowHeight="15" x14ac:dyDescent="0.25"/>
  <cols>
    <col min="1" max="1" width="4.140625" customWidth="1"/>
    <col min="2" max="2" width="55.42578125" bestFit="1" customWidth="1"/>
    <col min="3" max="47" width="6.7109375" customWidth="1"/>
    <col min="48" max="62" width="9.140625" customWidth="1"/>
    <col min="63" max="65" width="9.140625" hidden="1" customWidth="1"/>
    <col min="67" max="67" width="11.7109375" customWidth="1"/>
    <col min="68" max="68" width="15.140625" customWidth="1"/>
    <col min="69" max="69" width="17.7109375" customWidth="1"/>
  </cols>
  <sheetData>
    <row r="4" spans="1:70" ht="15.75" thickBot="1" x14ac:dyDescent="0.3"/>
    <row r="5" spans="1:70" ht="76.5" customHeight="1" thickBot="1" x14ac:dyDescent="0.3">
      <c r="A5" s="1"/>
      <c r="B5" s="4" t="s">
        <v>4</v>
      </c>
      <c r="C5" s="311" t="s">
        <v>58</v>
      </c>
      <c r="D5" s="312"/>
      <c r="E5" s="313"/>
      <c r="F5" s="320" t="s">
        <v>46</v>
      </c>
      <c r="G5" s="321"/>
      <c r="H5" s="322"/>
      <c r="I5" s="311" t="s">
        <v>47</v>
      </c>
      <c r="J5" s="312"/>
      <c r="K5" s="313"/>
      <c r="L5" s="311" t="s">
        <v>59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11" t="s">
        <v>53</v>
      </c>
      <c r="AE5" s="312"/>
      <c r="AF5" s="300"/>
      <c r="AG5" s="311" t="s">
        <v>109</v>
      </c>
      <c r="AH5" s="312"/>
      <c r="AI5" s="313"/>
      <c r="AJ5" s="311" t="s">
        <v>110</v>
      </c>
      <c r="AK5" s="312"/>
      <c r="AL5" s="313"/>
      <c r="AM5" s="311" t="s">
        <v>56</v>
      </c>
      <c r="AN5" s="312"/>
      <c r="AO5" s="313"/>
      <c r="AP5" s="311" t="s">
        <v>111</v>
      </c>
      <c r="AQ5" s="312"/>
      <c r="AR5" s="313"/>
      <c r="AS5" s="311" t="s">
        <v>116</v>
      </c>
      <c r="AT5" s="312"/>
      <c r="AU5" s="313"/>
      <c r="AV5" s="311" t="s">
        <v>115</v>
      </c>
      <c r="AW5" s="312"/>
      <c r="AX5" s="313"/>
      <c r="AY5" s="309" t="s">
        <v>119</v>
      </c>
      <c r="AZ5" s="310"/>
      <c r="BA5" s="297"/>
      <c r="BB5" s="311" t="s">
        <v>122</v>
      </c>
      <c r="BC5" s="312"/>
      <c r="BD5" s="313"/>
      <c r="BE5" s="311" t="s">
        <v>139</v>
      </c>
      <c r="BF5" s="312"/>
      <c r="BG5" s="313"/>
      <c r="BH5" s="309" t="s">
        <v>161</v>
      </c>
      <c r="BI5" s="310"/>
      <c r="BJ5" s="297"/>
      <c r="BK5" s="309"/>
      <c r="BL5" s="310"/>
      <c r="BM5" s="297"/>
    </row>
    <row r="6" spans="1:70" ht="15.75" thickBot="1" x14ac:dyDescent="0.3">
      <c r="A6" s="1"/>
      <c r="B6" s="6" t="s">
        <v>1</v>
      </c>
      <c r="C6" s="298">
        <v>163</v>
      </c>
      <c r="D6" s="299"/>
      <c r="E6" s="300"/>
      <c r="F6" s="323"/>
      <c r="G6" s="324"/>
      <c r="H6" s="325"/>
      <c r="I6" s="298">
        <v>157</v>
      </c>
      <c r="J6" s="299"/>
      <c r="K6" s="304"/>
      <c r="L6" s="298">
        <v>204</v>
      </c>
      <c r="M6" s="299"/>
      <c r="N6" s="304"/>
      <c r="O6" s="298">
        <v>544</v>
      </c>
      <c r="P6" s="299"/>
      <c r="Q6" s="304"/>
      <c r="R6" s="298">
        <v>136</v>
      </c>
      <c r="S6" s="299"/>
      <c r="T6" s="300"/>
      <c r="U6" s="323"/>
      <c r="V6" s="324"/>
      <c r="W6" s="325"/>
      <c r="X6" s="298">
        <v>270</v>
      </c>
      <c r="Y6" s="299"/>
      <c r="Z6" s="300"/>
      <c r="AA6" s="298">
        <v>76</v>
      </c>
      <c r="AB6" s="299"/>
      <c r="AC6" s="300"/>
      <c r="AD6" s="298">
        <v>143</v>
      </c>
      <c r="AE6" s="299"/>
      <c r="AF6" s="300"/>
      <c r="AG6" s="298">
        <v>45</v>
      </c>
      <c r="AH6" s="299"/>
      <c r="AI6" s="300"/>
      <c r="AJ6" s="298">
        <v>5</v>
      </c>
      <c r="AK6" s="299"/>
      <c r="AL6" s="300"/>
      <c r="AM6" s="298">
        <v>4</v>
      </c>
      <c r="AN6" s="299"/>
      <c r="AO6" s="300"/>
      <c r="AP6" s="298">
        <v>3</v>
      </c>
      <c r="AQ6" s="299"/>
      <c r="AR6" s="300"/>
      <c r="AS6" s="298">
        <v>225</v>
      </c>
      <c r="AT6" s="299"/>
      <c r="AU6" s="300"/>
      <c r="AV6" s="298">
        <v>115</v>
      </c>
      <c r="AW6" s="299"/>
      <c r="AX6" s="300"/>
      <c r="AY6" s="295">
        <v>116</v>
      </c>
      <c r="AZ6" s="296"/>
      <c r="BA6" s="297"/>
      <c r="BB6" s="295">
        <v>212</v>
      </c>
      <c r="BC6" s="296"/>
      <c r="BD6" s="337"/>
      <c r="BE6" s="298">
        <v>791</v>
      </c>
      <c r="BF6" s="299"/>
      <c r="BG6" s="300"/>
      <c r="BH6" s="295">
        <v>224</v>
      </c>
      <c r="BI6" s="296"/>
      <c r="BJ6" s="297"/>
      <c r="BK6" s="295"/>
      <c r="BL6" s="296"/>
      <c r="BM6" s="297"/>
    </row>
    <row r="7" spans="1:70" ht="15.75" thickBot="1" x14ac:dyDescent="0.3">
      <c r="A7" s="1"/>
      <c r="B7" s="6" t="s">
        <v>5</v>
      </c>
      <c r="C7" s="305">
        <v>6</v>
      </c>
      <c r="D7" s="306"/>
      <c r="E7" s="307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8</v>
      </c>
      <c r="P7" s="306"/>
      <c r="Q7" s="308"/>
      <c r="R7" s="305">
        <v>6</v>
      </c>
      <c r="S7" s="306"/>
      <c r="T7" s="307"/>
      <c r="U7" s="326"/>
      <c r="V7" s="327"/>
      <c r="W7" s="328"/>
      <c r="X7" s="305">
        <v>7</v>
      </c>
      <c r="Y7" s="306"/>
      <c r="Z7" s="307"/>
      <c r="AA7" s="305">
        <v>5</v>
      </c>
      <c r="AB7" s="306"/>
      <c r="AC7" s="307"/>
      <c r="AD7" s="305">
        <v>6</v>
      </c>
      <c r="AE7" s="306"/>
      <c r="AF7" s="307"/>
      <c r="AG7" s="305">
        <v>4</v>
      </c>
      <c r="AH7" s="306"/>
      <c r="AI7" s="307"/>
      <c r="AJ7" s="305">
        <v>1</v>
      </c>
      <c r="AK7" s="306"/>
      <c r="AL7" s="307"/>
      <c r="AM7" s="305">
        <v>1</v>
      </c>
      <c r="AN7" s="306"/>
      <c r="AO7" s="307"/>
      <c r="AP7" s="305">
        <v>1</v>
      </c>
      <c r="AQ7" s="306"/>
      <c r="AR7" s="307"/>
      <c r="AS7" s="305">
        <v>6</v>
      </c>
      <c r="AT7" s="306"/>
      <c r="AU7" s="307"/>
      <c r="AV7" s="305">
        <v>5</v>
      </c>
      <c r="AW7" s="306"/>
      <c r="AX7" s="307"/>
      <c r="AY7" s="301">
        <v>5</v>
      </c>
      <c r="AZ7" s="302"/>
      <c r="BA7" s="303"/>
      <c r="BB7" s="301">
        <v>6</v>
      </c>
      <c r="BC7" s="302"/>
      <c r="BD7" s="335"/>
      <c r="BE7" s="305">
        <v>8</v>
      </c>
      <c r="BF7" s="306"/>
      <c r="BG7" s="307"/>
      <c r="BH7" s="301">
        <v>6</v>
      </c>
      <c r="BI7" s="302"/>
      <c r="BJ7" s="303"/>
      <c r="BK7" s="301"/>
      <c r="BL7" s="302"/>
      <c r="BM7" s="303"/>
    </row>
    <row r="8" spans="1:70" ht="15.75" thickBot="1" x14ac:dyDescent="0.3">
      <c r="A8" s="1"/>
      <c r="B8" s="6" t="s">
        <v>0</v>
      </c>
      <c r="C8" s="298">
        <v>1.8</v>
      </c>
      <c r="D8" s="299"/>
      <c r="E8" s="300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295">
        <v>1.8</v>
      </c>
      <c r="AE8" s="296"/>
      <c r="AF8" s="297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5">
        <v>1.6</v>
      </c>
      <c r="AT8" s="296"/>
      <c r="AU8" s="337"/>
      <c r="AV8" s="295">
        <v>1.6</v>
      </c>
      <c r="AW8" s="296"/>
      <c r="AX8" s="337"/>
      <c r="AY8" s="295">
        <v>1.6</v>
      </c>
      <c r="AZ8" s="296"/>
      <c r="BA8" s="297"/>
      <c r="BB8" s="295">
        <v>1.6</v>
      </c>
      <c r="BC8" s="296"/>
      <c r="BD8" s="337"/>
      <c r="BE8" s="298">
        <v>1.8</v>
      </c>
      <c r="BF8" s="299"/>
      <c r="BG8" s="300"/>
      <c r="BH8" s="295">
        <v>1.6</v>
      </c>
      <c r="BI8" s="296"/>
      <c r="BJ8" s="297"/>
      <c r="BK8" s="295"/>
      <c r="BL8" s="296"/>
      <c r="BM8" s="297"/>
    </row>
    <row r="9" spans="1:70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6" t="s">
        <v>2</v>
      </c>
      <c r="AT9" s="25" t="s">
        <v>3</v>
      </c>
      <c r="AU9" s="6" t="s">
        <v>6</v>
      </c>
      <c r="AV9" s="6" t="s">
        <v>2</v>
      </c>
      <c r="AW9" s="37" t="s">
        <v>3</v>
      </c>
      <c r="AX9" s="6" t="s">
        <v>6</v>
      </c>
      <c r="AY9" s="6" t="s">
        <v>2</v>
      </c>
      <c r="AZ9" s="25" t="s">
        <v>3</v>
      </c>
      <c r="BA9" s="6" t="s">
        <v>6</v>
      </c>
      <c r="BB9" s="6" t="s">
        <v>2</v>
      </c>
      <c r="BC9" s="38" t="s">
        <v>3</v>
      </c>
      <c r="BD9" s="6" t="s">
        <v>6</v>
      </c>
      <c r="BE9" s="6" t="s">
        <v>2</v>
      </c>
      <c r="BF9" s="38" t="s">
        <v>3</v>
      </c>
      <c r="BG9" s="6" t="s">
        <v>6</v>
      </c>
      <c r="BH9" s="6" t="s">
        <v>2</v>
      </c>
      <c r="BI9" s="38" t="s">
        <v>3</v>
      </c>
      <c r="BJ9" s="6" t="s">
        <v>6</v>
      </c>
      <c r="BK9" s="6" t="s">
        <v>2</v>
      </c>
      <c r="BL9" s="62" t="s">
        <v>3</v>
      </c>
      <c r="BM9" s="6" t="s">
        <v>6</v>
      </c>
      <c r="BN9" s="64" t="s">
        <v>7</v>
      </c>
      <c r="BO9" s="291" t="s">
        <v>8</v>
      </c>
      <c r="BP9" s="291"/>
      <c r="BQ9" s="291"/>
      <c r="BR9" s="13" t="s">
        <v>9</v>
      </c>
    </row>
    <row r="10" spans="1:70" ht="15.75" thickBot="1" x14ac:dyDescent="0.3">
      <c r="A10" s="5">
        <f>A9+1</f>
        <v>1</v>
      </c>
      <c r="B10" s="209" t="s">
        <v>105</v>
      </c>
      <c r="C10" s="12">
        <v>134</v>
      </c>
      <c r="D10" s="140">
        <f t="shared" ref="D10:D22" ca="1" si="0">IF(C10&gt;0,(INDIRECT(ADDRESS(C10,$C$7,,,"ТаблицаСоответствия"))+E10)*$C$8,0)</f>
        <v>18</v>
      </c>
      <c r="E10" s="30"/>
      <c r="F10" s="12"/>
      <c r="G10" s="140">
        <f t="shared" ref="G10:G22" ca="1" si="1">IF(F10&gt;0,(INDIRECT(ADDRESS(F10,$F$7,,,"ТаблицаСоответствия"))+H10)*$F$8,0)</f>
        <v>0</v>
      </c>
      <c r="H10" s="30"/>
      <c r="I10" s="12"/>
      <c r="J10" s="140">
        <f t="shared" ref="J10:J22" ca="1" si="2">IF(I10&gt;0,(INDIRECT(ADDRESS(I10,$I$7,,,"ТаблицаСоответствия"))+K10)*$I$8,0)</f>
        <v>0</v>
      </c>
      <c r="K10" s="30"/>
      <c r="L10" s="12">
        <v>82</v>
      </c>
      <c r="M10" s="140">
        <f t="shared" ref="M10:M22" ca="1" si="3">IF(L10&gt;0,(INDIRECT(ADDRESS(L10,$L$7,,,"ТаблицаСоответствия"))+N10)*$L$8,0)</f>
        <v>75.600000000000009</v>
      </c>
      <c r="N10" s="30"/>
      <c r="O10" s="12"/>
      <c r="P10" s="140">
        <f t="shared" ref="P10:P22" ca="1" si="4">IF(O10&gt;0,(INDIRECT(ADDRESS(O10,$O$7,,,"ТаблицаСоответствия"))+Q10)*$O$8,0)</f>
        <v>0</v>
      </c>
      <c r="Q10" s="30"/>
      <c r="R10" s="12">
        <v>93</v>
      </c>
      <c r="S10" s="140">
        <f t="shared" ref="S10:S22" ca="1" si="5">IF(R10&gt;0,(INDIRECT(ADDRESS(R10,$R$7,,,"ТаблицаСоответствия"))+T10)*$R$8,0)</f>
        <v>25.2</v>
      </c>
      <c r="T10" s="30"/>
      <c r="U10" s="12"/>
      <c r="V10" s="140">
        <f t="shared" ref="V10:V22" ca="1" si="6">IF(U10&gt;0,(INDIRECT(ADDRESS(U10,$U$7,,,"ТаблицаСоответствия"))+W10)*$U$8,0)</f>
        <v>0</v>
      </c>
      <c r="W10" s="30"/>
      <c r="X10" s="12">
        <v>146</v>
      </c>
      <c r="Y10" s="140">
        <f t="shared" ref="Y10:Y22" ca="1" si="7">IF(X10&gt;0,(INDIRECT(ADDRESS(X10,$X$7,,,"ТаблицаСоответствия"))+Z10)*$X$8,0)</f>
        <v>39.6</v>
      </c>
      <c r="Z10" s="30"/>
      <c r="AA10" s="12">
        <v>63</v>
      </c>
      <c r="AB10" s="140">
        <f t="shared" ref="AB10:AB22" ca="1" si="8">IF(AA10&gt;0,(INDIRECT(ADDRESS(AA10,$AA$7,,,"ТаблицаСоответствия"))+AC10)*$AA$8,0)</f>
        <v>18</v>
      </c>
      <c r="AC10" s="30"/>
      <c r="AD10" s="12"/>
      <c r="AE10" s="140">
        <f t="shared" ref="AE10:AE22" ca="1" si="9">IF(AD10&gt;0,(INDIRECT(ADDRESS(AD10,$AD$7,,,"ТаблицаСоответствия"))+AF10)*$AD$8,0)</f>
        <v>0</v>
      </c>
      <c r="AF10" s="30"/>
      <c r="AG10" s="12">
        <v>7</v>
      </c>
      <c r="AH10" s="140">
        <f t="shared" ref="AH10:AH22" ca="1" si="10">IF(AG10&gt;0,(INDIRECT(ADDRESS(AG10,$AG$7,,,"ТаблицаСоответствия"))+AI10)*$AG$8,0)</f>
        <v>92.800000000000011</v>
      </c>
      <c r="AI10" s="30"/>
      <c r="AJ10" s="12">
        <v>2</v>
      </c>
      <c r="AK10" s="140">
        <f t="shared" ref="AK10:AK22" ca="1" si="11">IF(AJ10&gt;0,(INDIRECT(ADDRESS(AJ10,$AJ$7,,,"ТаблицаСоответствия"))+AL10)*$AJ$8,0)</f>
        <v>14</v>
      </c>
      <c r="AL10" s="30"/>
      <c r="AM10" s="12">
        <v>2</v>
      </c>
      <c r="AN10" s="140">
        <f t="shared" ref="AN10:AN22" ca="1" si="12">IF(AM10&gt;0,(INDIRECT(ADDRESS(AM10,$AM$7,,,"ТаблицаСоответствия"))+AO10)*$AM$8,0)</f>
        <v>14</v>
      </c>
      <c r="AO10" s="30"/>
      <c r="AP10" s="12"/>
      <c r="AQ10" s="140">
        <f t="shared" ref="AQ10:AQ22" ca="1" si="13">IF(AP10&gt;0,(INDIRECT(ADDRESS(AP10,$AP$7,,,"ТаблицаСоответствия"))+AR10)*$AP$8,0)</f>
        <v>0</v>
      </c>
      <c r="AR10" s="30"/>
      <c r="AS10" s="11"/>
      <c r="AT10" s="7">
        <f t="shared" ref="AT10:AT22" ca="1" si="14">IF(AS10&gt;0,ROUND((INDIRECT(ADDRESS(AS10,$AS$7,,,"ТаблицаСоответствия"))+AU10)*$AS$8,0),)</f>
        <v>0</v>
      </c>
      <c r="AU10" s="8"/>
      <c r="AV10" s="11"/>
      <c r="AW10" s="7">
        <f t="shared" ref="AW10:AW22" ca="1" si="15">IF(AV10&gt;0,ROUND((INDIRECT(ADDRESS(AV10,$AV$7,,,"ТаблицаСоответствия"))+AX10)*$AV$8,0),)</f>
        <v>0</v>
      </c>
      <c r="AX10" s="8"/>
      <c r="AY10" s="11"/>
      <c r="AZ10" s="7">
        <f t="shared" ref="AZ10:AZ22" ca="1" si="16">IF(AY10&gt;0,ROUND((INDIRECT(ADDRESS(AY10,$AY$7,,,"ТаблицаСоответствия"))+BA10)*$AY$8,0),)</f>
        <v>0</v>
      </c>
      <c r="BA10" s="8"/>
      <c r="BB10" s="11"/>
      <c r="BC10" s="7">
        <f t="shared" ref="BC10:BC22" ca="1" si="17">IF(BB10&gt;0,ROUND((INDIRECT(ADDRESS(BB10,$BB$7,,,"ТаблицаСоответствия"))+BD10)*$BB$8,0),)</f>
        <v>0</v>
      </c>
      <c r="BD10" s="8"/>
      <c r="BE10" s="11"/>
      <c r="BF10" s="7">
        <f t="shared" ref="BF10:BF22" ca="1" si="18">IF(BE10&gt;0,ROUND((INDIRECT(ADDRESS(BE10,$BE$7,,,"ТаблицаСоответствия"))+BG10)*$BE$8,0),)</f>
        <v>0</v>
      </c>
      <c r="BG10" s="8"/>
      <c r="BH10" s="11"/>
      <c r="BI10" s="7">
        <f t="shared" ref="BI10:BI22" ca="1" si="19">IF(BH10&gt;0,ROUND((INDIRECT(ADDRESS(BH10,$BH$7,,,"ТаблицаСоответствия"))+BJ10)*$BH$8,0),)</f>
        <v>0</v>
      </c>
      <c r="BJ10" s="8"/>
      <c r="BK10" s="11"/>
      <c r="BL10" s="7">
        <f t="shared" ref="BL10:BL22" ca="1" si="20">IF(BK10&gt;0,ROUND((INDIRECT(ADDRESS(BK10,$BK$7,,,"ТаблицаСоответствия"))+BM10)*$BK$8,0),)</f>
        <v>0</v>
      </c>
      <c r="BM10" s="8"/>
      <c r="BN10" s="127">
        <f t="shared" ref="BN10:BN20" ca="1" si="21">SUM(AQ10,AT10,AW10,AK10,V10,AZ10,AN10,AH10,AB10,AE10,D10,G10,J10,M10,S10,P10,Y10,BC10,BF10,BI10,BL10)</f>
        <v>297.20000000000005</v>
      </c>
      <c r="BO10" s="287" t="str">
        <f t="shared" ref="BO10:BO16" si="22">B10</f>
        <v>Храпов Артём - Аношка Вероника</v>
      </c>
      <c r="BP10" s="288"/>
      <c r="BQ10" s="289"/>
      <c r="BR10" s="14">
        <f ca="1">IF(BN10&gt;0,RANK(BN10,$BN$10:$BN$19),0)</f>
        <v>1</v>
      </c>
    </row>
    <row r="11" spans="1:70" ht="15.75" thickBot="1" x14ac:dyDescent="0.3">
      <c r="A11" s="5">
        <f t="shared" ref="A11:A22" si="23">A10+1</f>
        <v>2</v>
      </c>
      <c r="B11" s="258" t="s">
        <v>136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/>
      <c r="M11" s="140">
        <f t="shared" ca="1" si="3"/>
        <v>0</v>
      </c>
      <c r="N11" s="30"/>
      <c r="O11" s="12"/>
      <c r="P11" s="140">
        <f t="shared" ca="1" si="4"/>
        <v>0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/>
      <c r="Y11" s="140">
        <f t="shared" ca="1" si="7"/>
        <v>0</v>
      </c>
      <c r="Z11" s="30"/>
      <c r="AA11" s="12">
        <v>21</v>
      </c>
      <c r="AB11" s="140">
        <f t="shared" ca="1" si="8"/>
        <v>75.600000000000009</v>
      </c>
      <c r="AC11" s="30"/>
      <c r="AD11" s="12">
        <v>35</v>
      </c>
      <c r="AE11" s="140">
        <f t="shared" ca="1" si="9"/>
        <v>90</v>
      </c>
      <c r="AF11" s="30"/>
      <c r="AG11" s="12"/>
      <c r="AH11" s="140">
        <f t="shared" ca="1" si="10"/>
        <v>0</v>
      </c>
      <c r="AI11" s="30"/>
      <c r="AJ11" s="12"/>
      <c r="AK11" s="140">
        <f t="shared" ca="1" si="11"/>
        <v>0</v>
      </c>
      <c r="AL11" s="30"/>
      <c r="AM11" s="12"/>
      <c r="AN11" s="140">
        <f t="shared" ca="1" si="12"/>
        <v>0</v>
      </c>
      <c r="AO11" s="30"/>
      <c r="AP11" s="12"/>
      <c r="AQ11" s="140">
        <f t="shared" ca="1" si="13"/>
        <v>0</v>
      </c>
      <c r="AR11" s="30"/>
      <c r="AS11" s="12"/>
      <c r="AT11" s="27">
        <f t="shared" ca="1" si="14"/>
        <v>0</v>
      </c>
      <c r="AU11" s="9"/>
      <c r="AV11" s="12"/>
      <c r="AW11" s="7">
        <f t="shared" ca="1" si="15"/>
        <v>0</v>
      </c>
      <c r="AX11" s="9"/>
      <c r="AY11" s="12"/>
      <c r="AZ11" s="27">
        <f t="shared" ca="1" si="16"/>
        <v>0</v>
      </c>
      <c r="BA11" s="9"/>
      <c r="BB11" s="12"/>
      <c r="BC11" s="7">
        <f t="shared" ca="1" si="17"/>
        <v>0</v>
      </c>
      <c r="BD11" s="9"/>
      <c r="BE11" s="12"/>
      <c r="BF11" s="7">
        <f t="shared" ca="1" si="18"/>
        <v>0</v>
      </c>
      <c r="BG11" s="9"/>
      <c r="BH11" s="12"/>
      <c r="BI11" s="7">
        <f t="shared" ca="1" si="19"/>
        <v>0</v>
      </c>
      <c r="BJ11" s="9"/>
      <c r="BK11" s="12"/>
      <c r="BL11" s="7">
        <f t="shared" ca="1" si="20"/>
        <v>0</v>
      </c>
      <c r="BM11" s="9"/>
      <c r="BN11" s="127">
        <f t="shared" ca="1" si="21"/>
        <v>165.60000000000002</v>
      </c>
      <c r="BO11" s="287" t="str">
        <f t="shared" si="22"/>
        <v>Завьялов Артем - Варнина Арина</v>
      </c>
      <c r="BP11" s="288"/>
      <c r="BQ11" s="289"/>
      <c r="BR11" s="14">
        <f t="shared" ref="BR11:BR18" ca="1" si="24">IF(BN11&gt;0,RANK(BN11,$BN$10:$BN$19),0)</f>
        <v>2</v>
      </c>
    </row>
    <row r="12" spans="1:70" s="32" customFormat="1" ht="15.75" thickBot="1" x14ac:dyDescent="0.3">
      <c r="A12" s="5">
        <f t="shared" si="23"/>
        <v>3</v>
      </c>
      <c r="B12" s="3" t="s">
        <v>16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>
        <v>174</v>
      </c>
      <c r="P12" s="140">
        <f t="shared" ca="1" si="4"/>
        <v>32.4</v>
      </c>
      <c r="Q12" s="30"/>
      <c r="R12" s="12"/>
      <c r="S12" s="140">
        <f t="shared" ca="1" si="5"/>
        <v>0</v>
      </c>
      <c r="T12" s="30"/>
      <c r="U12" s="12"/>
      <c r="V12" s="140">
        <f t="shared" ca="1" si="6"/>
        <v>0</v>
      </c>
      <c r="W12" s="30"/>
      <c r="X12" s="12">
        <v>157</v>
      </c>
      <c r="Y12" s="140">
        <f t="shared" ca="1" si="7"/>
        <v>39.6</v>
      </c>
      <c r="Z12" s="30"/>
      <c r="AA12" s="12"/>
      <c r="AB12" s="140">
        <f t="shared" ca="1" si="8"/>
        <v>0</v>
      </c>
      <c r="AC12" s="30"/>
      <c r="AD12" s="12"/>
      <c r="AE12" s="140">
        <f t="shared" ca="1" si="9"/>
        <v>0</v>
      </c>
      <c r="AF12" s="30"/>
      <c r="AG12" s="12">
        <v>33</v>
      </c>
      <c r="AH12" s="140">
        <f t="shared" ca="1" si="10"/>
        <v>12.8</v>
      </c>
      <c r="AI12" s="30"/>
      <c r="AJ12" s="12">
        <v>5</v>
      </c>
      <c r="AK12" s="140">
        <f t="shared" ca="1" si="11"/>
        <v>5.6</v>
      </c>
      <c r="AL12" s="30"/>
      <c r="AM12" s="12"/>
      <c r="AN12" s="140">
        <f t="shared" ca="1" si="12"/>
        <v>0</v>
      </c>
      <c r="AO12" s="30"/>
      <c r="AP12" s="12"/>
      <c r="AQ12" s="140">
        <f t="shared" ca="1" si="13"/>
        <v>0</v>
      </c>
      <c r="AR12" s="30"/>
      <c r="AS12" s="12"/>
      <c r="AT12" s="7">
        <f t="shared" ca="1" si="14"/>
        <v>0</v>
      </c>
      <c r="AU12" s="9"/>
      <c r="AV12" s="12"/>
      <c r="AW12" s="7">
        <f t="shared" ca="1" si="15"/>
        <v>0</v>
      </c>
      <c r="AX12" s="9"/>
      <c r="AY12" s="12"/>
      <c r="AZ12" s="7">
        <f t="shared" ca="1" si="16"/>
        <v>0</v>
      </c>
      <c r="BA12" s="9"/>
      <c r="BB12" s="12"/>
      <c r="BC12" s="7">
        <f t="shared" ca="1" si="17"/>
        <v>0</v>
      </c>
      <c r="BD12" s="9"/>
      <c r="BE12" s="12">
        <v>231</v>
      </c>
      <c r="BF12" s="7">
        <f t="shared" ca="1" si="18"/>
        <v>18</v>
      </c>
      <c r="BG12" s="9"/>
      <c r="BH12" s="12">
        <v>59</v>
      </c>
      <c r="BI12" s="7">
        <f t="shared" ca="1" si="19"/>
        <v>48</v>
      </c>
      <c r="BJ12" s="9"/>
      <c r="BK12" s="12"/>
      <c r="BL12" s="7">
        <f t="shared" ca="1" si="20"/>
        <v>0</v>
      </c>
      <c r="BM12" s="9"/>
      <c r="BN12" s="127">
        <f t="shared" ca="1" si="21"/>
        <v>156.4</v>
      </c>
      <c r="BO12" s="292" t="str">
        <f t="shared" si="22"/>
        <v>Фролов Иван - Нуртазина Риза</v>
      </c>
      <c r="BP12" s="293"/>
      <c r="BQ12" s="294"/>
      <c r="BR12" s="14">
        <f t="shared" ca="1" si="24"/>
        <v>3</v>
      </c>
    </row>
    <row r="13" spans="1:70" s="32" customFormat="1" ht="15.75" thickBot="1" x14ac:dyDescent="0.3">
      <c r="A13" s="5">
        <f t="shared" si="23"/>
        <v>4</v>
      </c>
      <c r="B13" s="3" t="s">
        <v>14</v>
      </c>
      <c r="C13" s="12"/>
      <c r="D13" s="140">
        <f t="shared" ca="1" si="0"/>
        <v>0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/>
      <c r="M13" s="140">
        <f t="shared" ca="1" si="3"/>
        <v>0</v>
      </c>
      <c r="N13" s="30"/>
      <c r="O13" s="12"/>
      <c r="P13" s="140">
        <f t="shared" ca="1" si="4"/>
        <v>0</v>
      </c>
      <c r="Q13" s="30"/>
      <c r="R13" s="12">
        <v>103</v>
      </c>
      <c r="S13" s="140">
        <f t="shared" ca="1" si="5"/>
        <v>18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>
        <v>68</v>
      </c>
      <c r="AB13" s="140">
        <f t="shared" ca="1" si="8"/>
        <v>18</v>
      </c>
      <c r="AC13" s="30"/>
      <c r="AD13" s="12"/>
      <c r="AE13" s="140">
        <f t="shared" ca="1" si="9"/>
        <v>0</v>
      </c>
      <c r="AF13" s="30"/>
      <c r="AG13" s="12">
        <v>18</v>
      </c>
      <c r="AH13" s="140">
        <f t="shared" ca="1" si="10"/>
        <v>41.6</v>
      </c>
      <c r="AI13" s="30"/>
      <c r="AJ13" s="12">
        <v>3</v>
      </c>
      <c r="AK13" s="140">
        <f t="shared" ca="1" si="11"/>
        <v>11.2</v>
      </c>
      <c r="AL13" s="30"/>
      <c r="AM13" s="12">
        <v>1</v>
      </c>
      <c r="AN13" s="140">
        <f t="shared" ca="1" si="12"/>
        <v>16.799999999999997</v>
      </c>
      <c r="AO13" s="30"/>
      <c r="AP13" s="12"/>
      <c r="AQ13" s="140">
        <f t="shared" ca="1" si="13"/>
        <v>0</v>
      </c>
      <c r="AR13" s="30"/>
      <c r="AS13" s="12"/>
      <c r="AT13" s="7">
        <f t="shared" ca="1" si="14"/>
        <v>0</v>
      </c>
      <c r="AU13" s="9"/>
      <c r="AV13" s="12"/>
      <c r="AW13" s="7">
        <f t="shared" ca="1" si="15"/>
        <v>0</v>
      </c>
      <c r="AX13" s="9"/>
      <c r="AY13" s="12"/>
      <c r="AZ13" s="7">
        <f t="shared" ca="1" si="16"/>
        <v>0</v>
      </c>
      <c r="BA13" s="9"/>
      <c r="BB13" s="12"/>
      <c r="BC13" s="7">
        <f t="shared" ca="1" si="17"/>
        <v>0</v>
      </c>
      <c r="BD13" s="9"/>
      <c r="BE13" s="12"/>
      <c r="BF13" s="7">
        <f t="shared" ca="1" si="18"/>
        <v>0</v>
      </c>
      <c r="BG13" s="9"/>
      <c r="BH13" s="12"/>
      <c r="BI13" s="7">
        <f t="shared" ca="1" si="19"/>
        <v>0</v>
      </c>
      <c r="BJ13" s="9"/>
      <c r="BK13" s="12"/>
      <c r="BL13" s="7">
        <f t="shared" ca="1" si="20"/>
        <v>0</v>
      </c>
      <c r="BM13" s="9"/>
      <c r="BN13" s="127">
        <f t="shared" ca="1" si="21"/>
        <v>105.6</v>
      </c>
      <c r="BO13" s="158" t="str">
        <f t="shared" si="22"/>
        <v>Зелов Денис - Лупырь Мария</v>
      </c>
      <c r="BP13" s="159"/>
      <c r="BQ13" s="160"/>
      <c r="BR13" s="14">
        <f t="shared" ca="1" si="24"/>
        <v>4</v>
      </c>
    </row>
    <row r="14" spans="1:70" ht="15.75" thickBot="1" x14ac:dyDescent="0.3">
      <c r="A14" s="5">
        <f t="shared" si="23"/>
        <v>5</v>
      </c>
      <c r="B14" s="29" t="s">
        <v>24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/>
      <c r="P14" s="140">
        <f t="shared" ca="1" si="4"/>
        <v>0</v>
      </c>
      <c r="Q14" s="30"/>
      <c r="R14" s="12"/>
      <c r="S14" s="140">
        <f t="shared" ca="1" si="5"/>
        <v>0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/>
      <c r="AB14" s="140">
        <f t="shared" ca="1" si="8"/>
        <v>0</v>
      </c>
      <c r="AC14" s="30"/>
      <c r="AD14" s="12"/>
      <c r="AE14" s="140">
        <f t="shared" ca="1" si="9"/>
        <v>0</v>
      </c>
      <c r="AF14" s="30"/>
      <c r="AG14" s="12">
        <v>36</v>
      </c>
      <c r="AH14" s="140">
        <f t="shared" ca="1" si="10"/>
        <v>12.8</v>
      </c>
      <c r="AI14" s="30"/>
      <c r="AJ14" s="12">
        <v>4</v>
      </c>
      <c r="AK14" s="140">
        <f t="shared" ca="1" si="11"/>
        <v>8.3999999999999986</v>
      </c>
      <c r="AL14" s="30"/>
      <c r="AM14" s="12"/>
      <c r="AN14" s="140">
        <f t="shared" ca="1" si="12"/>
        <v>0</v>
      </c>
      <c r="AO14" s="30"/>
      <c r="AP14" s="12"/>
      <c r="AQ14" s="140">
        <f t="shared" ca="1" si="13"/>
        <v>0</v>
      </c>
      <c r="AR14" s="30"/>
      <c r="AS14" s="12">
        <v>79</v>
      </c>
      <c r="AT14" s="27">
        <f t="shared" ca="1" si="14"/>
        <v>35</v>
      </c>
      <c r="AU14" s="30"/>
      <c r="AV14" s="12"/>
      <c r="AW14" s="7">
        <f t="shared" ca="1" si="15"/>
        <v>0</v>
      </c>
      <c r="AX14" s="30"/>
      <c r="AY14" s="12">
        <v>31</v>
      </c>
      <c r="AZ14" s="27">
        <f t="shared" ca="1" si="16"/>
        <v>48</v>
      </c>
      <c r="BA14" s="30"/>
      <c r="BB14" s="12"/>
      <c r="BC14" s="7">
        <f t="shared" ca="1" si="17"/>
        <v>0</v>
      </c>
      <c r="BD14" s="30"/>
      <c r="BE14" s="12"/>
      <c r="BF14" s="7">
        <f t="shared" ca="1" si="18"/>
        <v>0</v>
      </c>
      <c r="BG14" s="30"/>
      <c r="BH14" s="12"/>
      <c r="BI14" s="7">
        <f t="shared" ca="1" si="19"/>
        <v>0</v>
      </c>
      <c r="BJ14" s="30"/>
      <c r="BK14" s="12"/>
      <c r="BL14" s="7">
        <f t="shared" ca="1" si="20"/>
        <v>0</v>
      </c>
      <c r="BM14" s="30"/>
      <c r="BN14" s="127">
        <f t="shared" ca="1" si="21"/>
        <v>104.2</v>
      </c>
      <c r="BO14" s="78" t="str">
        <f t="shared" si="22"/>
        <v>Вдовицкий Данил - Шарапова Елизавета</v>
      </c>
      <c r="BP14" s="79"/>
      <c r="BQ14" s="80"/>
      <c r="BR14" s="14">
        <f t="shared" ca="1" si="24"/>
        <v>5</v>
      </c>
    </row>
    <row r="15" spans="1:70" ht="15.75" thickBot="1" x14ac:dyDescent="0.3">
      <c r="A15" s="5">
        <f t="shared" si="23"/>
        <v>6</v>
      </c>
      <c r="B15" s="3" t="s">
        <v>15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/>
      <c r="M15" s="140">
        <f t="shared" ca="1" si="3"/>
        <v>0</v>
      </c>
      <c r="N15" s="30"/>
      <c r="O15" s="12">
        <v>352</v>
      </c>
      <c r="P15" s="140">
        <f t="shared" ca="1" si="4"/>
        <v>18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/>
      <c r="Y15" s="140">
        <f t="shared" ca="1" si="7"/>
        <v>0</v>
      </c>
      <c r="Z15" s="30"/>
      <c r="AA15" s="12"/>
      <c r="AB15" s="140">
        <f t="shared" ca="1" si="8"/>
        <v>0</v>
      </c>
      <c r="AC15" s="30"/>
      <c r="AD15" s="12"/>
      <c r="AE15" s="140">
        <f t="shared" ca="1" si="9"/>
        <v>0</v>
      </c>
      <c r="AF15" s="30"/>
      <c r="AG15" s="12"/>
      <c r="AH15" s="140">
        <f t="shared" ca="1" si="10"/>
        <v>0</v>
      </c>
      <c r="AI15" s="30"/>
      <c r="AJ15" s="12"/>
      <c r="AK15" s="140">
        <f t="shared" ca="1" si="11"/>
        <v>0</v>
      </c>
      <c r="AL15" s="30"/>
      <c r="AM15" s="12"/>
      <c r="AN15" s="140">
        <f t="shared" ca="1" si="12"/>
        <v>0</v>
      </c>
      <c r="AO15" s="30"/>
      <c r="AP15" s="12"/>
      <c r="AQ15" s="140">
        <f t="shared" ca="1" si="13"/>
        <v>0</v>
      </c>
      <c r="AR15" s="30"/>
      <c r="AS15" s="12"/>
      <c r="AT15" s="7">
        <f t="shared" ca="1" si="14"/>
        <v>0</v>
      </c>
      <c r="AU15" s="9"/>
      <c r="AV15" s="12">
        <v>62</v>
      </c>
      <c r="AW15" s="7">
        <f t="shared" ca="1" si="15"/>
        <v>16</v>
      </c>
      <c r="AX15" s="9"/>
      <c r="AY15" s="12"/>
      <c r="AZ15" s="7">
        <f t="shared" ca="1" si="16"/>
        <v>0</v>
      </c>
      <c r="BA15" s="9"/>
      <c r="BB15" s="12">
        <v>144</v>
      </c>
      <c r="BC15" s="7">
        <f t="shared" ca="1" si="17"/>
        <v>16</v>
      </c>
      <c r="BD15" s="9"/>
      <c r="BE15" s="12"/>
      <c r="BF15" s="7">
        <f t="shared" ca="1" si="18"/>
        <v>0</v>
      </c>
      <c r="BG15" s="9"/>
      <c r="BH15" s="12">
        <v>179</v>
      </c>
      <c r="BI15" s="7">
        <f t="shared" ca="1" si="19"/>
        <v>16</v>
      </c>
      <c r="BJ15" s="9"/>
      <c r="BK15" s="12"/>
      <c r="BL15" s="7">
        <f t="shared" ca="1" si="20"/>
        <v>0</v>
      </c>
      <c r="BM15" s="9"/>
      <c r="BN15" s="127">
        <f t="shared" ca="1" si="21"/>
        <v>66</v>
      </c>
      <c r="BO15" s="78" t="str">
        <f t="shared" si="22"/>
        <v>Дудников Евгений - Рыжова Надежда</v>
      </c>
      <c r="BP15" s="79"/>
      <c r="BQ15" s="80"/>
      <c r="BR15" s="14">
        <f t="shared" ca="1" si="24"/>
        <v>6</v>
      </c>
    </row>
    <row r="16" spans="1:70" ht="15.75" thickBot="1" x14ac:dyDescent="0.3">
      <c r="A16" s="5">
        <f t="shared" si="23"/>
        <v>7</v>
      </c>
      <c r="B16" s="116" t="s">
        <v>125</v>
      </c>
      <c r="C16" s="12"/>
      <c r="D16" s="140">
        <f t="shared" ca="1" si="0"/>
        <v>0</v>
      </c>
      <c r="E16" s="30"/>
      <c r="F16" s="12"/>
      <c r="G16" s="140">
        <f t="shared" ca="1" si="1"/>
        <v>0</v>
      </c>
      <c r="H16" s="30"/>
      <c r="I16" s="12"/>
      <c r="J16" s="140">
        <f t="shared" ca="1" si="2"/>
        <v>0</v>
      </c>
      <c r="K16" s="30"/>
      <c r="L16" s="12"/>
      <c r="M16" s="140">
        <f t="shared" ca="1" si="3"/>
        <v>0</v>
      </c>
      <c r="N16" s="30"/>
      <c r="O16" s="12"/>
      <c r="P16" s="140">
        <f t="shared" ca="1" si="4"/>
        <v>0</v>
      </c>
      <c r="Q16" s="30"/>
      <c r="R16" s="12"/>
      <c r="S16" s="140">
        <f t="shared" ca="1" si="5"/>
        <v>0</v>
      </c>
      <c r="T16" s="30"/>
      <c r="U16" s="12"/>
      <c r="V16" s="140">
        <f t="shared" ca="1" si="6"/>
        <v>0</v>
      </c>
      <c r="W16" s="30"/>
      <c r="X16" s="12"/>
      <c r="Y16" s="140">
        <f t="shared" ca="1" si="7"/>
        <v>0</v>
      </c>
      <c r="Z16" s="30"/>
      <c r="AA16" s="12"/>
      <c r="AB16" s="140">
        <f t="shared" ca="1" si="8"/>
        <v>0</v>
      </c>
      <c r="AC16" s="30"/>
      <c r="AD16" s="12"/>
      <c r="AE16" s="140">
        <f t="shared" ca="1" si="9"/>
        <v>0</v>
      </c>
      <c r="AF16" s="30"/>
      <c r="AG16" s="12"/>
      <c r="AH16" s="140">
        <f t="shared" ca="1" si="10"/>
        <v>0</v>
      </c>
      <c r="AI16" s="30"/>
      <c r="AJ16" s="12"/>
      <c r="AK16" s="140">
        <f t="shared" ca="1" si="11"/>
        <v>0</v>
      </c>
      <c r="AL16" s="30"/>
      <c r="AM16" s="12"/>
      <c r="AN16" s="140">
        <f t="shared" ca="1" si="12"/>
        <v>0</v>
      </c>
      <c r="AO16" s="30"/>
      <c r="AP16" s="12">
        <v>1</v>
      </c>
      <c r="AQ16" s="140">
        <f t="shared" ca="1" si="13"/>
        <v>14.399999999999999</v>
      </c>
      <c r="AR16" s="30"/>
      <c r="AS16" s="12"/>
      <c r="AT16" s="27">
        <f t="shared" ca="1" si="14"/>
        <v>0</v>
      </c>
      <c r="AU16" s="30"/>
      <c r="AV16" s="12"/>
      <c r="AW16" s="7">
        <f t="shared" ca="1" si="15"/>
        <v>0</v>
      </c>
      <c r="AX16" s="30"/>
      <c r="AY16" s="12"/>
      <c r="AZ16" s="27">
        <f t="shared" ca="1" si="16"/>
        <v>0</v>
      </c>
      <c r="BA16" s="30"/>
      <c r="BB16" s="12"/>
      <c r="BC16" s="7">
        <f t="shared" ca="1" si="17"/>
        <v>0</v>
      </c>
      <c r="BD16" s="30"/>
      <c r="BE16" s="12"/>
      <c r="BF16" s="7">
        <f t="shared" ca="1" si="18"/>
        <v>0</v>
      </c>
      <c r="BG16" s="30"/>
      <c r="BH16" s="12"/>
      <c r="BI16" s="7">
        <f t="shared" ca="1" si="19"/>
        <v>0</v>
      </c>
      <c r="BJ16" s="30"/>
      <c r="BK16" s="12"/>
      <c r="BL16" s="7">
        <f t="shared" ca="1" si="20"/>
        <v>0</v>
      </c>
      <c r="BM16" s="30"/>
      <c r="BN16" s="127">
        <f t="shared" ca="1" si="21"/>
        <v>14.399999999999999</v>
      </c>
      <c r="BO16" s="287" t="str">
        <f t="shared" si="22"/>
        <v>Николаев Константин - Николаева Юлия</v>
      </c>
      <c r="BP16" s="288"/>
      <c r="BQ16" s="289"/>
      <c r="BR16" s="14">
        <f t="shared" ca="1" si="24"/>
        <v>7</v>
      </c>
    </row>
    <row r="17" spans="1:70" ht="15.75" thickBot="1" x14ac:dyDescent="0.3">
      <c r="A17" s="5">
        <f t="shared" si="23"/>
        <v>8</v>
      </c>
      <c r="B17" s="41" t="s">
        <v>169</v>
      </c>
      <c r="C17" s="12"/>
      <c r="D17" s="140">
        <f t="shared" ca="1" si="0"/>
        <v>0</v>
      </c>
      <c r="E17" s="30"/>
      <c r="F17" s="12"/>
      <c r="G17" s="140">
        <f t="shared" ca="1" si="1"/>
        <v>0</v>
      </c>
      <c r="H17" s="30"/>
      <c r="I17" s="12"/>
      <c r="J17" s="140">
        <f t="shared" ca="1" si="2"/>
        <v>0</v>
      </c>
      <c r="K17" s="30"/>
      <c r="L17" s="12"/>
      <c r="M17" s="140">
        <f t="shared" ca="1" si="3"/>
        <v>0</v>
      </c>
      <c r="N17" s="30"/>
      <c r="O17" s="12"/>
      <c r="P17" s="140">
        <f t="shared" ca="1" si="4"/>
        <v>0</v>
      </c>
      <c r="Q17" s="30"/>
      <c r="R17" s="12"/>
      <c r="S17" s="140">
        <f t="shared" ca="1" si="5"/>
        <v>0</v>
      </c>
      <c r="T17" s="30"/>
      <c r="U17" s="12"/>
      <c r="V17" s="140">
        <f t="shared" ca="1" si="6"/>
        <v>0</v>
      </c>
      <c r="W17" s="30"/>
      <c r="X17" s="12"/>
      <c r="Y17" s="140">
        <f t="shared" ca="1" si="7"/>
        <v>0</v>
      </c>
      <c r="Z17" s="30"/>
      <c r="AA17" s="12"/>
      <c r="AB17" s="140">
        <f t="shared" ca="1" si="8"/>
        <v>0</v>
      </c>
      <c r="AC17" s="30"/>
      <c r="AD17" s="12"/>
      <c r="AE17" s="140">
        <f t="shared" ca="1" si="9"/>
        <v>0</v>
      </c>
      <c r="AF17" s="30"/>
      <c r="AG17" s="12"/>
      <c r="AH17" s="140">
        <f t="shared" ca="1" si="10"/>
        <v>0</v>
      </c>
      <c r="AI17" s="30"/>
      <c r="AJ17" s="12"/>
      <c r="AK17" s="140">
        <f t="shared" ca="1" si="11"/>
        <v>0</v>
      </c>
      <c r="AL17" s="30"/>
      <c r="AM17" s="12"/>
      <c r="AN17" s="140">
        <f t="shared" ca="1" si="12"/>
        <v>0</v>
      </c>
      <c r="AO17" s="30"/>
      <c r="AP17" s="12">
        <v>2</v>
      </c>
      <c r="AQ17" s="140">
        <f t="shared" ca="1" si="13"/>
        <v>12</v>
      </c>
      <c r="AR17" s="30"/>
      <c r="AS17" s="12"/>
      <c r="AT17" s="27">
        <f t="shared" ca="1" si="14"/>
        <v>0</v>
      </c>
      <c r="AU17" s="30"/>
      <c r="AV17" s="12"/>
      <c r="AW17" s="7">
        <f t="shared" ca="1" si="15"/>
        <v>0</v>
      </c>
      <c r="AX17" s="30"/>
      <c r="AY17" s="12"/>
      <c r="AZ17" s="27">
        <f t="shared" ca="1" si="16"/>
        <v>0</v>
      </c>
      <c r="BA17" s="30"/>
      <c r="BB17" s="12"/>
      <c r="BC17" s="7">
        <f t="shared" ca="1" si="17"/>
        <v>0</v>
      </c>
      <c r="BD17" s="30"/>
      <c r="BE17" s="12"/>
      <c r="BF17" s="7">
        <f t="shared" ca="1" si="18"/>
        <v>0</v>
      </c>
      <c r="BG17" s="30"/>
      <c r="BH17" s="12"/>
      <c r="BI17" s="7">
        <f t="shared" ca="1" si="19"/>
        <v>0</v>
      </c>
      <c r="BJ17" s="30"/>
      <c r="BK17" s="12"/>
      <c r="BL17" s="7">
        <f t="shared" ca="1" si="20"/>
        <v>0</v>
      </c>
      <c r="BM17" s="30"/>
      <c r="BN17" s="127">
        <f t="shared" ca="1" si="21"/>
        <v>12</v>
      </c>
      <c r="BO17" s="287" t="str">
        <f t="shared" ref="BO17" si="25">B17</f>
        <v>Сиротюк Витор -Булатова Ольга</v>
      </c>
      <c r="BP17" s="288"/>
      <c r="BQ17" s="289"/>
      <c r="BR17" s="14">
        <f t="shared" ca="1" si="24"/>
        <v>8</v>
      </c>
    </row>
    <row r="18" spans="1:70" ht="15.75" thickBot="1" x14ac:dyDescent="0.3">
      <c r="A18" s="5">
        <f t="shared" si="23"/>
        <v>9</v>
      </c>
      <c r="B18" s="116" t="s">
        <v>106</v>
      </c>
      <c r="C18" s="12"/>
      <c r="D18" s="140">
        <f t="shared" ca="1" si="0"/>
        <v>0</v>
      </c>
      <c r="E18" s="30"/>
      <c r="F18" s="12"/>
      <c r="G18" s="140">
        <f t="shared" ca="1" si="1"/>
        <v>0</v>
      </c>
      <c r="H18" s="30"/>
      <c r="I18" s="12"/>
      <c r="J18" s="140">
        <f t="shared" ca="1" si="2"/>
        <v>0</v>
      </c>
      <c r="K18" s="30"/>
      <c r="L18" s="12"/>
      <c r="M18" s="140">
        <f t="shared" ca="1" si="3"/>
        <v>0</v>
      </c>
      <c r="N18" s="30"/>
      <c r="O18" s="12"/>
      <c r="P18" s="140">
        <f t="shared" ca="1" si="4"/>
        <v>0</v>
      </c>
      <c r="Q18" s="30"/>
      <c r="R18" s="12"/>
      <c r="S18" s="140">
        <f t="shared" ca="1" si="5"/>
        <v>0</v>
      </c>
      <c r="T18" s="30"/>
      <c r="U18" s="12"/>
      <c r="V18" s="140">
        <f t="shared" ca="1" si="6"/>
        <v>0</v>
      </c>
      <c r="W18" s="30"/>
      <c r="X18" s="12"/>
      <c r="Y18" s="140">
        <f t="shared" ca="1" si="7"/>
        <v>0</v>
      </c>
      <c r="Z18" s="30"/>
      <c r="AA18" s="12"/>
      <c r="AB18" s="140">
        <f t="shared" ca="1" si="8"/>
        <v>0</v>
      </c>
      <c r="AC18" s="30"/>
      <c r="AD18" s="12"/>
      <c r="AE18" s="140">
        <f t="shared" ca="1" si="9"/>
        <v>0</v>
      </c>
      <c r="AF18" s="30"/>
      <c r="AG18" s="12"/>
      <c r="AH18" s="140">
        <f t="shared" ca="1" si="10"/>
        <v>0</v>
      </c>
      <c r="AI18" s="30"/>
      <c r="AJ18" s="12"/>
      <c r="AK18" s="140">
        <f t="shared" ca="1" si="11"/>
        <v>0</v>
      </c>
      <c r="AL18" s="30"/>
      <c r="AM18" s="12">
        <v>3</v>
      </c>
      <c r="AN18" s="140">
        <f t="shared" ca="1" si="12"/>
        <v>11.2</v>
      </c>
      <c r="AO18" s="30"/>
      <c r="AP18" s="12"/>
      <c r="AQ18" s="140">
        <f t="shared" ca="1" si="13"/>
        <v>0</v>
      </c>
      <c r="AR18" s="30"/>
      <c r="AS18" s="12"/>
      <c r="AT18" s="7">
        <f t="shared" ca="1" si="14"/>
        <v>0</v>
      </c>
      <c r="AU18" s="9"/>
      <c r="AV18" s="12"/>
      <c r="AW18" s="7">
        <f t="shared" ca="1" si="15"/>
        <v>0</v>
      </c>
      <c r="AX18" s="9"/>
      <c r="AY18" s="12"/>
      <c r="AZ18" s="7">
        <f t="shared" ca="1" si="16"/>
        <v>0</v>
      </c>
      <c r="BA18" s="9"/>
      <c r="BB18" s="12"/>
      <c r="BC18" s="7">
        <f t="shared" ca="1" si="17"/>
        <v>0</v>
      </c>
      <c r="BD18" s="9"/>
      <c r="BE18" s="12"/>
      <c r="BF18" s="7">
        <f t="shared" ca="1" si="18"/>
        <v>0</v>
      </c>
      <c r="BG18" s="9"/>
      <c r="BH18" s="12"/>
      <c r="BI18" s="7">
        <f t="shared" ca="1" si="19"/>
        <v>0</v>
      </c>
      <c r="BJ18" s="9"/>
      <c r="BK18" s="12"/>
      <c r="BL18" s="7">
        <f t="shared" ca="1" si="20"/>
        <v>0</v>
      </c>
      <c r="BM18" s="9"/>
      <c r="BN18" s="127">
        <f t="shared" ca="1" si="21"/>
        <v>11.2</v>
      </c>
      <c r="BO18" s="287" t="str">
        <f t="shared" ref="BO18:BO22" si="26">B18</f>
        <v>Ольшевский Виталий - Бегма Кристина</v>
      </c>
      <c r="BP18" s="288"/>
      <c r="BQ18" s="289"/>
      <c r="BR18" s="14">
        <f t="shared" ca="1" si="24"/>
        <v>9</v>
      </c>
    </row>
    <row r="19" spans="1:70" ht="15.75" thickBot="1" x14ac:dyDescent="0.3">
      <c r="A19" s="5">
        <f t="shared" si="23"/>
        <v>10</v>
      </c>
      <c r="B19" s="41" t="s">
        <v>170</v>
      </c>
      <c r="C19" s="12"/>
      <c r="D19" s="140">
        <f t="shared" ca="1" si="0"/>
        <v>0</v>
      </c>
      <c r="E19" s="30"/>
      <c r="F19" s="12"/>
      <c r="G19" s="140">
        <f t="shared" ca="1" si="1"/>
        <v>0</v>
      </c>
      <c r="H19" s="30"/>
      <c r="I19" s="12"/>
      <c r="J19" s="140">
        <f t="shared" ca="1" si="2"/>
        <v>0</v>
      </c>
      <c r="K19" s="30"/>
      <c r="L19" s="12"/>
      <c r="M19" s="140">
        <f t="shared" ca="1" si="3"/>
        <v>0</v>
      </c>
      <c r="N19" s="30"/>
      <c r="O19" s="12"/>
      <c r="P19" s="140">
        <f t="shared" ca="1" si="4"/>
        <v>0</v>
      </c>
      <c r="Q19" s="30"/>
      <c r="R19" s="12"/>
      <c r="S19" s="140">
        <f t="shared" ca="1" si="5"/>
        <v>0</v>
      </c>
      <c r="T19" s="30"/>
      <c r="U19" s="12"/>
      <c r="V19" s="140">
        <f t="shared" ca="1" si="6"/>
        <v>0</v>
      </c>
      <c r="W19" s="30"/>
      <c r="X19" s="12"/>
      <c r="Y19" s="140">
        <f t="shared" ca="1" si="7"/>
        <v>0</v>
      </c>
      <c r="Z19" s="30"/>
      <c r="AA19" s="12"/>
      <c r="AB19" s="140">
        <f t="shared" ca="1" si="8"/>
        <v>0</v>
      </c>
      <c r="AC19" s="30"/>
      <c r="AD19" s="12"/>
      <c r="AE19" s="140">
        <f t="shared" ca="1" si="9"/>
        <v>0</v>
      </c>
      <c r="AF19" s="30"/>
      <c r="AG19" s="12"/>
      <c r="AH19" s="140">
        <f t="shared" ca="1" si="10"/>
        <v>0</v>
      </c>
      <c r="AI19" s="30"/>
      <c r="AJ19" s="12"/>
      <c r="AK19" s="140">
        <f t="shared" ca="1" si="11"/>
        <v>0</v>
      </c>
      <c r="AL19" s="30"/>
      <c r="AM19" s="12"/>
      <c r="AN19" s="140">
        <f t="shared" ca="1" si="12"/>
        <v>0</v>
      </c>
      <c r="AO19" s="30"/>
      <c r="AP19" s="12">
        <v>3</v>
      </c>
      <c r="AQ19" s="140">
        <f t="shared" ca="1" si="13"/>
        <v>9.6</v>
      </c>
      <c r="AR19" s="30"/>
      <c r="AS19" s="12"/>
      <c r="AT19" s="27">
        <f t="shared" ca="1" si="14"/>
        <v>0</v>
      </c>
      <c r="AU19" s="30"/>
      <c r="AV19" s="12"/>
      <c r="AW19" s="7">
        <f t="shared" ca="1" si="15"/>
        <v>0</v>
      </c>
      <c r="AX19" s="30"/>
      <c r="AY19" s="12"/>
      <c r="AZ19" s="27">
        <f t="shared" ca="1" si="16"/>
        <v>0</v>
      </c>
      <c r="BA19" s="30"/>
      <c r="BB19" s="12"/>
      <c r="BC19" s="7">
        <f t="shared" ca="1" si="17"/>
        <v>0</v>
      </c>
      <c r="BD19" s="30"/>
      <c r="BE19" s="12"/>
      <c r="BF19" s="7">
        <f t="shared" ca="1" si="18"/>
        <v>0</v>
      </c>
      <c r="BG19" s="30"/>
      <c r="BH19" s="12"/>
      <c r="BI19" s="7">
        <f t="shared" ca="1" si="19"/>
        <v>0</v>
      </c>
      <c r="BJ19" s="30"/>
      <c r="BK19" s="12"/>
      <c r="BL19" s="7">
        <f t="shared" ca="1" si="20"/>
        <v>0</v>
      </c>
      <c r="BM19" s="30"/>
      <c r="BN19" s="127">
        <f t="shared" ca="1" si="21"/>
        <v>9.6</v>
      </c>
      <c r="BO19" s="287" t="str">
        <f t="shared" si="26"/>
        <v>Бурим Тарас - Павлова Ирина</v>
      </c>
      <c r="BP19" s="288"/>
      <c r="BQ19" s="289"/>
      <c r="BR19" s="14">
        <f t="shared" ref="BR19:BR22" ca="1" si="27">IF(BN19&gt;0,RANK(BN19,$BN$10:$BN$19),0)</f>
        <v>10</v>
      </c>
    </row>
    <row r="20" spans="1:70" ht="15.75" thickBot="1" x14ac:dyDescent="0.3">
      <c r="A20" s="5">
        <f t="shared" si="23"/>
        <v>11</v>
      </c>
      <c r="B20" s="29" t="s">
        <v>107</v>
      </c>
      <c r="C20" s="12"/>
      <c r="D20" s="140">
        <f t="shared" ca="1" si="0"/>
        <v>0</v>
      </c>
      <c r="E20" s="30"/>
      <c r="F20" s="12"/>
      <c r="G20" s="140">
        <f t="shared" ca="1" si="1"/>
        <v>0</v>
      </c>
      <c r="H20" s="30"/>
      <c r="I20" s="12"/>
      <c r="J20" s="140">
        <f t="shared" ca="1" si="2"/>
        <v>0</v>
      </c>
      <c r="K20" s="30"/>
      <c r="L20" s="12"/>
      <c r="M20" s="140">
        <f t="shared" ca="1" si="3"/>
        <v>0</v>
      </c>
      <c r="N20" s="30"/>
      <c r="O20" s="12"/>
      <c r="P20" s="140">
        <f t="shared" ca="1" si="4"/>
        <v>0</v>
      </c>
      <c r="Q20" s="30"/>
      <c r="R20" s="12"/>
      <c r="S20" s="140">
        <f t="shared" ca="1" si="5"/>
        <v>0</v>
      </c>
      <c r="T20" s="30"/>
      <c r="U20" s="12"/>
      <c r="V20" s="140">
        <f t="shared" ca="1" si="6"/>
        <v>0</v>
      </c>
      <c r="W20" s="30"/>
      <c r="X20" s="12"/>
      <c r="Y20" s="140">
        <f t="shared" ca="1" si="7"/>
        <v>0</v>
      </c>
      <c r="Z20" s="30"/>
      <c r="AA20" s="12"/>
      <c r="AB20" s="140">
        <f t="shared" ca="1" si="8"/>
        <v>0</v>
      </c>
      <c r="AC20" s="30"/>
      <c r="AD20" s="12"/>
      <c r="AE20" s="140">
        <f t="shared" ca="1" si="9"/>
        <v>0</v>
      </c>
      <c r="AF20" s="30"/>
      <c r="AG20" s="12"/>
      <c r="AH20" s="140">
        <f t="shared" ca="1" si="10"/>
        <v>0</v>
      </c>
      <c r="AI20" s="30"/>
      <c r="AJ20" s="12"/>
      <c r="AK20" s="140">
        <f t="shared" ca="1" si="11"/>
        <v>0</v>
      </c>
      <c r="AL20" s="30"/>
      <c r="AM20" s="12">
        <v>4</v>
      </c>
      <c r="AN20" s="140">
        <f t="shared" ca="1" si="12"/>
        <v>8.3999999999999986</v>
      </c>
      <c r="AO20" s="30"/>
      <c r="AP20" s="12"/>
      <c r="AQ20" s="140">
        <f t="shared" ca="1" si="13"/>
        <v>0</v>
      </c>
      <c r="AR20" s="30"/>
      <c r="AS20" s="12"/>
      <c r="AT20" s="27">
        <f t="shared" ca="1" si="14"/>
        <v>0</v>
      </c>
      <c r="AU20" s="30"/>
      <c r="AV20" s="12"/>
      <c r="AW20" s="7">
        <f t="shared" ca="1" si="15"/>
        <v>0</v>
      </c>
      <c r="AX20" s="30"/>
      <c r="AY20" s="12"/>
      <c r="AZ20" s="27">
        <f t="shared" ca="1" si="16"/>
        <v>0</v>
      </c>
      <c r="BA20" s="30"/>
      <c r="BB20" s="12"/>
      <c r="BC20" s="7">
        <f t="shared" ca="1" si="17"/>
        <v>0</v>
      </c>
      <c r="BD20" s="30"/>
      <c r="BE20" s="12"/>
      <c r="BF20" s="7">
        <f t="shared" ca="1" si="18"/>
        <v>0</v>
      </c>
      <c r="BG20" s="30"/>
      <c r="BH20" s="12"/>
      <c r="BI20" s="7">
        <f t="shared" ca="1" si="19"/>
        <v>0</v>
      </c>
      <c r="BJ20" s="30"/>
      <c r="BK20" s="12"/>
      <c r="BL20" s="7">
        <f t="shared" ca="1" si="20"/>
        <v>0</v>
      </c>
      <c r="BM20" s="30"/>
      <c r="BN20" s="127">
        <f t="shared" ca="1" si="21"/>
        <v>8.3999999999999986</v>
      </c>
      <c r="BO20" s="287" t="str">
        <f t="shared" si="26"/>
        <v>Елгин Сергей - Малышева Дарья</v>
      </c>
      <c r="BP20" s="288"/>
      <c r="BQ20" s="289"/>
      <c r="BR20" s="14" t="e">
        <f t="shared" ca="1" si="27"/>
        <v>#N/A</v>
      </c>
    </row>
    <row r="21" spans="1:70" ht="15.75" thickBot="1" x14ac:dyDescent="0.3">
      <c r="A21" s="5">
        <f t="shared" si="23"/>
        <v>12</v>
      </c>
      <c r="B21" s="163" t="s">
        <v>112</v>
      </c>
      <c r="C21" s="12">
        <v>58</v>
      </c>
      <c r="D21" s="140">
        <f t="shared" ca="1" si="0"/>
        <v>54</v>
      </c>
      <c r="E21" s="30"/>
      <c r="F21" s="12"/>
      <c r="G21" s="140">
        <f t="shared" ca="1" si="1"/>
        <v>0</v>
      </c>
      <c r="H21" s="30"/>
      <c r="I21" s="12"/>
      <c r="J21" s="140">
        <f t="shared" ca="1" si="2"/>
        <v>0</v>
      </c>
      <c r="K21" s="30"/>
      <c r="L21" s="12"/>
      <c r="M21" s="140">
        <f t="shared" ca="1" si="3"/>
        <v>0</v>
      </c>
      <c r="N21" s="30"/>
      <c r="O21" s="12"/>
      <c r="P21" s="140">
        <f t="shared" ca="1" si="4"/>
        <v>0</v>
      </c>
      <c r="Q21" s="30"/>
      <c r="R21" s="12"/>
      <c r="S21" s="140">
        <f t="shared" ca="1" si="5"/>
        <v>0</v>
      </c>
      <c r="T21" s="30"/>
      <c r="U21" s="12"/>
      <c r="V21" s="140">
        <f t="shared" ca="1" si="6"/>
        <v>0</v>
      </c>
      <c r="W21" s="30"/>
      <c r="X21" s="12"/>
      <c r="Y21" s="140">
        <f t="shared" ca="1" si="7"/>
        <v>0</v>
      </c>
      <c r="Z21" s="30"/>
      <c r="AA21" s="12"/>
      <c r="AB21" s="140">
        <f t="shared" ca="1" si="8"/>
        <v>0</v>
      </c>
      <c r="AC21" s="30"/>
      <c r="AD21" s="12"/>
      <c r="AE21" s="140">
        <f t="shared" ca="1" si="9"/>
        <v>0</v>
      </c>
      <c r="AF21" s="30"/>
      <c r="AG21" s="12">
        <v>2</v>
      </c>
      <c r="AH21" s="140">
        <f t="shared" ca="1" si="10"/>
        <v>124.80000000000001</v>
      </c>
      <c r="AI21" s="30"/>
      <c r="AJ21" s="12">
        <v>1</v>
      </c>
      <c r="AK21" s="140">
        <f t="shared" ca="1" si="11"/>
        <v>16.799999999999997</v>
      </c>
      <c r="AL21" s="30"/>
      <c r="AM21" s="12"/>
      <c r="AN21" s="140">
        <f t="shared" ca="1" si="12"/>
        <v>0</v>
      </c>
      <c r="AO21" s="30"/>
      <c r="AP21" s="12"/>
      <c r="AQ21" s="140">
        <f t="shared" ca="1" si="13"/>
        <v>0</v>
      </c>
      <c r="AR21" s="30"/>
      <c r="AS21" s="12"/>
      <c r="AT21" s="27">
        <f t="shared" ca="1" si="14"/>
        <v>0</v>
      </c>
      <c r="AU21" s="9"/>
      <c r="AV21" s="12"/>
      <c r="AW21" s="7">
        <f t="shared" ca="1" si="15"/>
        <v>0</v>
      </c>
      <c r="AX21" s="9"/>
      <c r="AY21" s="12"/>
      <c r="AZ21" s="27">
        <f t="shared" ca="1" si="16"/>
        <v>0</v>
      </c>
      <c r="BA21" s="9"/>
      <c r="BB21" s="12"/>
      <c r="BC21" s="7">
        <f t="shared" ca="1" si="17"/>
        <v>0</v>
      </c>
      <c r="BD21" s="9"/>
      <c r="BE21" s="12"/>
      <c r="BF21" s="7">
        <f t="shared" ca="1" si="18"/>
        <v>0</v>
      </c>
      <c r="BG21" s="9"/>
      <c r="BH21" s="12"/>
      <c r="BI21" s="7">
        <f t="shared" ca="1" si="19"/>
        <v>0</v>
      </c>
      <c r="BJ21" s="9"/>
      <c r="BK21" s="12"/>
      <c r="BL21" s="7">
        <f t="shared" ca="1" si="20"/>
        <v>0</v>
      </c>
      <c r="BM21" s="9"/>
      <c r="BN21" s="127">
        <v>0</v>
      </c>
      <c r="BO21" s="287" t="str">
        <f t="shared" si="26"/>
        <v>Завьялов Артем - Шадрина Алина (РАСПАЛАСЬ!)</v>
      </c>
      <c r="BP21" s="288"/>
      <c r="BQ21" s="289"/>
      <c r="BR21" s="14">
        <f t="shared" si="27"/>
        <v>0</v>
      </c>
    </row>
    <row r="22" spans="1:70" ht="15.75" thickBot="1" x14ac:dyDescent="0.3">
      <c r="A22" s="5">
        <f t="shared" si="23"/>
        <v>13</v>
      </c>
      <c r="B22" s="163" t="s">
        <v>104</v>
      </c>
      <c r="C22" s="12"/>
      <c r="D22" s="140">
        <f t="shared" ca="1" si="0"/>
        <v>0</v>
      </c>
      <c r="E22" s="30"/>
      <c r="F22" s="12"/>
      <c r="G22" s="140">
        <f t="shared" ca="1" si="1"/>
        <v>0</v>
      </c>
      <c r="H22" s="30"/>
      <c r="I22" s="12"/>
      <c r="J22" s="140">
        <f t="shared" ca="1" si="2"/>
        <v>0</v>
      </c>
      <c r="K22" s="30"/>
      <c r="L22" s="12"/>
      <c r="M22" s="140">
        <f t="shared" ca="1" si="3"/>
        <v>0</v>
      </c>
      <c r="N22" s="30"/>
      <c r="O22" s="12"/>
      <c r="P22" s="140">
        <f t="shared" ca="1" si="4"/>
        <v>0</v>
      </c>
      <c r="Q22" s="30"/>
      <c r="R22" s="12"/>
      <c r="S22" s="140">
        <f t="shared" ca="1" si="5"/>
        <v>0</v>
      </c>
      <c r="T22" s="30"/>
      <c r="U22" s="12"/>
      <c r="V22" s="140">
        <f t="shared" ca="1" si="6"/>
        <v>0</v>
      </c>
      <c r="W22" s="30"/>
      <c r="X22" s="12"/>
      <c r="Y22" s="140">
        <f t="shared" ca="1" si="7"/>
        <v>0</v>
      </c>
      <c r="Z22" s="30"/>
      <c r="AA22" s="12"/>
      <c r="AB22" s="140">
        <f t="shared" ca="1" si="8"/>
        <v>0</v>
      </c>
      <c r="AC22" s="30"/>
      <c r="AD22" s="12"/>
      <c r="AE22" s="140">
        <f t="shared" ca="1" si="9"/>
        <v>0</v>
      </c>
      <c r="AF22" s="30"/>
      <c r="AG22" s="12"/>
      <c r="AH22" s="140">
        <f t="shared" ca="1" si="10"/>
        <v>0</v>
      </c>
      <c r="AI22" s="30"/>
      <c r="AJ22" s="12"/>
      <c r="AK22" s="140">
        <f t="shared" ca="1" si="11"/>
        <v>0</v>
      </c>
      <c r="AL22" s="30"/>
      <c r="AM22" s="12"/>
      <c r="AN22" s="140">
        <f t="shared" ca="1" si="12"/>
        <v>0</v>
      </c>
      <c r="AO22" s="30"/>
      <c r="AP22" s="12"/>
      <c r="AQ22" s="140">
        <f t="shared" ca="1" si="13"/>
        <v>0</v>
      </c>
      <c r="AR22" s="30"/>
      <c r="AS22" s="12"/>
      <c r="AT22" s="7">
        <f t="shared" ca="1" si="14"/>
        <v>0</v>
      </c>
      <c r="AU22" s="9"/>
      <c r="AV22" s="12"/>
      <c r="AW22" s="7">
        <f t="shared" ca="1" si="15"/>
        <v>0</v>
      </c>
      <c r="AX22" s="9"/>
      <c r="AY22" s="12"/>
      <c r="AZ22" s="7">
        <f t="shared" ca="1" si="16"/>
        <v>0</v>
      </c>
      <c r="BA22" s="9"/>
      <c r="BB22" s="12"/>
      <c r="BC22" s="7">
        <f t="shared" ca="1" si="17"/>
        <v>0</v>
      </c>
      <c r="BD22" s="9"/>
      <c r="BE22" s="12"/>
      <c r="BF22" s="7">
        <f t="shared" ca="1" si="18"/>
        <v>0</v>
      </c>
      <c r="BG22" s="9"/>
      <c r="BH22" s="12"/>
      <c r="BI22" s="7">
        <f t="shared" ca="1" si="19"/>
        <v>0</v>
      </c>
      <c r="BJ22" s="9"/>
      <c r="BK22" s="12"/>
      <c r="BL22" s="7">
        <f t="shared" ca="1" si="20"/>
        <v>0</v>
      </c>
      <c r="BM22" s="9"/>
      <c r="BN22" s="127">
        <v>0</v>
      </c>
      <c r="BO22" s="287" t="str">
        <f t="shared" si="26"/>
        <v>Храпов Артём - Захарченко Дарья (РАСПАЛАСЬ!)</v>
      </c>
      <c r="BP22" s="288"/>
      <c r="BQ22" s="289"/>
      <c r="BR22" s="14">
        <f t="shared" si="27"/>
        <v>0</v>
      </c>
    </row>
    <row r="23" spans="1:70" s="89" customFormat="1" x14ac:dyDescent="0.25"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</row>
    <row r="24" spans="1:70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</row>
    <row r="25" spans="1:70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</row>
    <row r="26" spans="1:70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</row>
  </sheetData>
  <sortState ref="B10:BN22">
    <sortCondition descending="1" ref="BN10"/>
  </sortState>
  <mergeCells count="95">
    <mergeCell ref="BO19:BQ19"/>
    <mergeCell ref="BO17:BQ17"/>
    <mergeCell ref="BH7:BJ7"/>
    <mergeCell ref="BH8:BJ8"/>
    <mergeCell ref="BK5:BM5"/>
    <mergeCell ref="BK6:BM6"/>
    <mergeCell ref="BK7:BM7"/>
    <mergeCell ref="BK8:BM8"/>
    <mergeCell ref="BO11:BQ11"/>
    <mergeCell ref="BO12:BQ12"/>
    <mergeCell ref="C5:E5"/>
    <mergeCell ref="F5:H5"/>
    <mergeCell ref="I5:K5"/>
    <mergeCell ref="C6:E6"/>
    <mergeCell ref="F6:H6"/>
    <mergeCell ref="I6:K6"/>
    <mergeCell ref="O5:Q5"/>
    <mergeCell ref="BO16:BQ16"/>
    <mergeCell ref="AD8:AF8"/>
    <mergeCell ref="AV7:AX7"/>
    <mergeCell ref="O6:Q6"/>
    <mergeCell ref="AA5:AC5"/>
    <mergeCell ref="AA6:AC6"/>
    <mergeCell ref="AD6:AF6"/>
    <mergeCell ref="X5:Z5"/>
    <mergeCell ref="X6:Z6"/>
    <mergeCell ref="AD5:AF5"/>
    <mergeCell ref="R5:T5"/>
    <mergeCell ref="R6:T6"/>
    <mergeCell ref="BB8:BD8"/>
    <mergeCell ref="O8:Q8"/>
    <mergeCell ref="X8:Z8"/>
    <mergeCell ref="L5:N5"/>
    <mergeCell ref="L6:N6"/>
    <mergeCell ref="I8:K8"/>
    <mergeCell ref="BO9:BQ9"/>
    <mergeCell ref="BO10:BQ10"/>
    <mergeCell ref="U5:W5"/>
    <mergeCell ref="U6:W6"/>
    <mergeCell ref="BB5:BD5"/>
    <mergeCell ref="BB6:BD6"/>
    <mergeCell ref="BE5:BG5"/>
    <mergeCell ref="BE6:BG6"/>
    <mergeCell ref="BE7:BG7"/>
    <mergeCell ref="BB7:BD7"/>
    <mergeCell ref="BE8:BG8"/>
    <mergeCell ref="BH5:BJ5"/>
    <mergeCell ref="BH6:BJ6"/>
    <mergeCell ref="C8:E8"/>
    <mergeCell ref="F8:H8"/>
    <mergeCell ref="L7:N7"/>
    <mergeCell ref="L8:N8"/>
    <mergeCell ref="F7:H7"/>
    <mergeCell ref="I7:K7"/>
    <mergeCell ref="C7:E7"/>
    <mergeCell ref="AA8:AC8"/>
    <mergeCell ref="AD7:AF7"/>
    <mergeCell ref="O7:Q7"/>
    <mergeCell ref="X7:Z7"/>
    <mergeCell ref="U7:W7"/>
    <mergeCell ref="U8:W8"/>
    <mergeCell ref="R7:T7"/>
    <mergeCell ref="R8:T8"/>
    <mergeCell ref="AA7:AC7"/>
    <mergeCell ref="AM7:AO7"/>
    <mergeCell ref="AM8:AO8"/>
    <mergeCell ref="AP7:AR7"/>
    <mergeCell ref="AP8:AR8"/>
    <mergeCell ref="AY5:BA5"/>
    <mergeCell ref="AY6:BA6"/>
    <mergeCell ref="AY7:BA7"/>
    <mergeCell ref="AY8:BA8"/>
    <mergeCell ref="AS6:AU6"/>
    <mergeCell ref="AS7:AU7"/>
    <mergeCell ref="AS8:AU8"/>
    <mergeCell ref="AV8:AX8"/>
    <mergeCell ref="AV5:AX5"/>
    <mergeCell ref="AV6:AX6"/>
    <mergeCell ref="AS5:AU5"/>
    <mergeCell ref="BO20:BQ20"/>
    <mergeCell ref="BO21:BQ21"/>
    <mergeCell ref="BO22:BQ22"/>
    <mergeCell ref="AG5:AI5"/>
    <mergeCell ref="AG6:AI6"/>
    <mergeCell ref="AG7:AI7"/>
    <mergeCell ref="AG8:AI8"/>
    <mergeCell ref="BO18:BQ18"/>
    <mergeCell ref="AM5:AO5"/>
    <mergeCell ref="AM6:AO6"/>
    <mergeCell ref="AJ5:AL5"/>
    <mergeCell ref="AJ6:AL6"/>
    <mergeCell ref="AP5:AR5"/>
    <mergeCell ref="AP6:AR6"/>
    <mergeCell ref="AJ7:AL7"/>
    <mergeCell ref="AJ8:AL8"/>
  </mergeCells>
  <conditionalFormatting sqref="BR10:BR18">
    <cfRule type="cellIs" dxfId="26" priority="43" stopIfTrue="1" operator="equal">
      <formula>3</formula>
    </cfRule>
    <cfRule type="cellIs" dxfId="25" priority="44" stopIfTrue="1" operator="equal">
      <formula>2</formula>
    </cfRule>
    <cfRule type="cellIs" dxfId="24" priority="45" stopIfTrue="1" operator="equal">
      <formula>1</formula>
    </cfRule>
  </conditionalFormatting>
  <conditionalFormatting sqref="BR19">
    <cfRule type="cellIs" dxfId="23" priority="10" stopIfTrue="1" operator="equal">
      <formula>3</formula>
    </cfRule>
    <cfRule type="cellIs" dxfId="22" priority="11" stopIfTrue="1" operator="equal">
      <formula>2</formula>
    </cfRule>
    <cfRule type="cellIs" dxfId="21" priority="12" stopIfTrue="1" operator="equal">
      <formula>1</formula>
    </cfRule>
  </conditionalFormatting>
  <conditionalFormatting sqref="BR20">
    <cfRule type="cellIs" dxfId="20" priority="7" stopIfTrue="1" operator="equal">
      <formula>3</formula>
    </cfRule>
    <cfRule type="cellIs" dxfId="19" priority="8" stopIfTrue="1" operator="equal">
      <formula>2</formula>
    </cfRule>
    <cfRule type="cellIs" dxfId="18" priority="9" stopIfTrue="1" operator="equal">
      <formula>1</formula>
    </cfRule>
  </conditionalFormatting>
  <conditionalFormatting sqref="BR21">
    <cfRule type="cellIs" dxfId="17" priority="4" stopIfTrue="1" operator="equal">
      <formula>3</formula>
    </cfRule>
    <cfRule type="cellIs" dxfId="16" priority="5" stopIfTrue="1" operator="equal">
      <formula>2</formula>
    </cfRule>
    <cfRule type="cellIs" dxfId="15" priority="6" stopIfTrue="1" operator="equal">
      <formula>1</formula>
    </cfRule>
  </conditionalFormatting>
  <conditionalFormatting sqref="BR22">
    <cfRule type="cellIs" dxfId="14" priority="1" stopIfTrue="1" operator="equal">
      <formula>3</formula>
    </cfRule>
    <cfRule type="cellIs" dxfId="13" priority="2" stopIfTrue="1" operator="equal">
      <formula>2</formula>
    </cfRule>
    <cfRule type="cellIs" dxfId="12" priority="3" stopIfTrue="1" operator="equal">
      <formula>1</formula>
    </cfRule>
  </conditionalFormatting>
  <pageMargins left="0.7" right="0.7" top="0.75" bottom="0.75" header="0.3" footer="0.3"/>
  <pageSetup paperSize="9" orientation="portrait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4"/>
  <sheetViews>
    <sheetView zoomScale="70" zoomScaleNormal="70" workbookViewId="0">
      <selection activeCell="O1" sqref="O1:W1048576"/>
    </sheetView>
  </sheetViews>
  <sheetFormatPr defaultRowHeight="15" x14ac:dyDescent="0.25"/>
  <cols>
    <col min="1" max="1" width="2" bestFit="1" customWidth="1"/>
    <col min="2" max="2" width="49.28515625" bestFit="1" customWidth="1"/>
    <col min="3" max="3" width="6.5703125" bestFit="1" customWidth="1"/>
    <col min="4" max="4" width="5.28515625" bestFit="1" customWidth="1"/>
    <col min="5" max="5" width="6.28515625" bestFit="1" customWidth="1"/>
    <col min="6" max="6" width="6.5703125" bestFit="1" customWidth="1"/>
    <col min="7" max="7" width="5.28515625" bestFit="1" customWidth="1"/>
    <col min="8" max="8" width="6.28515625" bestFit="1" customWidth="1"/>
    <col min="9" max="9" width="6.5703125" bestFit="1" customWidth="1"/>
    <col min="10" max="10" width="5.28515625" bestFit="1" customWidth="1"/>
    <col min="11" max="11" width="7" customWidth="1"/>
    <col min="12" max="12" width="6.5703125" customWidth="1"/>
    <col min="13" max="13" width="5.28515625" customWidth="1"/>
    <col min="14" max="14" width="6.28515625" customWidth="1"/>
    <col min="15" max="15" width="6.5703125" hidden="1" customWidth="1"/>
    <col min="16" max="16" width="5.28515625" hidden="1" customWidth="1"/>
    <col min="17" max="17" width="6.28515625" hidden="1" customWidth="1"/>
    <col min="18" max="18" width="6.5703125" hidden="1" customWidth="1"/>
    <col min="19" max="19" width="6.140625" hidden="1" customWidth="1"/>
    <col min="20" max="20" width="6.28515625" hidden="1" customWidth="1"/>
    <col min="21" max="21" width="6.5703125" hidden="1" customWidth="1"/>
    <col min="22" max="22" width="5.28515625" hidden="1" customWidth="1"/>
    <col min="23" max="23" width="6.28515625" hidden="1" customWidth="1"/>
    <col min="24" max="24" width="7.28515625" bestFit="1" customWidth="1"/>
    <col min="25" max="26" width="12.85546875" customWidth="1"/>
    <col min="27" max="27" width="17.5703125" customWidth="1"/>
  </cols>
  <sheetData>
    <row r="4" spans="1:28" ht="15.75" thickBot="1" x14ac:dyDescent="0.3"/>
    <row r="5" spans="1:28" ht="60.75" customHeight="1" thickBot="1" x14ac:dyDescent="0.3">
      <c r="A5" s="1"/>
      <c r="B5" s="4" t="s">
        <v>4</v>
      </c>
      <c r="C5" s="311" t="s">
        <v>108</v>
      </c>
      <c r="D5" s="312"/>
      <c r="E5" s="313"/>
      <c r="F5" s="311" t="s">
        <v>58</v>
      </c>
      <c r="G5" s="312"/>
      <c r="H5" s="313"/>
      <c r="I5" s="311" t="s">
        <v>109</v>
      </c>
      <c r="J5" s="312"/>
      <c r="K5" s="313"/>
      <c r="L5" s="311" t="s">
        <v>51</v>
      </c>
      <c r="M5" s="312"/>
      <c r="N5" s="313"/>
      <c r="O5" s="311"/>
      <c r="P5" s="312"/>
      <c r="Q5" s="313"/>
      <c r="R5" s="311"/>
      <c r="S5" s="312"/>
      <c r="T5" s="300"/>
      <c r="U5" s="371"/>
      <c r="V5" s="372"/>
      <c r="W5" s="373"/>
    </row>
    <row r="6" spans="1:28" ht="15.75" thickBot="1" x14ac:dyDescent="0.3">
      <c r="A6" s="1"/>
      <c r="B6" s="6" t="s">
        <v>1</v>
      </c>
      <c r="C6" s="298">
        <v>127</v>
      </c>
      <c r="D6" s="299"/>
      <c r="E6" s="300"/>
      <c r="F6" s="298">
        <v>124</v>
      </c>
      <c r="G6" s="299"/>
      <c r="H6" s="300"/>
      <c r="I6" s="298">
        <v>22</v>
      </c>
      <c r="J6" s="299"/>
      <c r="K6" s="300"/>
      <c r="L6" s="298">
        <v>106</v>
      </c>
      <c r="M6" s="299"/>
      <c r="N6" s="300"/>
      <c r="O6" s="298"/>
      <c r="P6" s="299"/>
      <c r="Q6" s="304"/>
      <c r="R6" s="298"/>
      <c r="S6" s="299"/>
      <c r="T6" s="300"/>
      <c r="U6" s="374"/>
      <c r="V6" s="375"/>
      <c r="W6" s="373"/>
    </row>
    <row r="7" spans="1:28" ht="15.75" thickBot="1" x14ac:dyDescent="0.3">
      <c r="A7" s="1"/>
      <c r="B7" s="6" t="s">
        <v>5</v>
      </c>
      <c r="C7" s="305">
        <v>6</v>
      </c>
      <c r="D7" s="306"/>
      <c r="E7" s="307"/>
      <c r="F7" s="305">
        <v>6</v>
      </c>
      <c r="G7" s="306"/>
      <c r="H7" s="307"/>
      <c r="I7" s="305">
        <v>3</v>
      </c>
      <c r="J7" s="306"/>
      <c r="K7" s="307"/>
      <c r="L7" s="305">
        <v>5</v>
      </c>
      <c r="M7" s="306"/>
      <c r="N7" s="307"/>
      <c r="O7" s="305"/>
      <c r="P7" s="306"/>
      <c r="Q7" s="308"/>
      <c r="R7" s="305"/>
      <c r="S7" s="306"/>
      <c r="T7" s="307"/>
      <c r="U7" s="376"/>
      <c r="V7" s="377"/>
      <c r="W7" s="378"/>
    </row>
    <row r="8" spans="1:28" ht="15.75" thickBot="1" x14ac:dyDescent="0.3">
      <c r="A8" s="56"/>
      <c r="B8" s="39" t="s">
        <v>0</v>
      </c>
      <c r="C8" s="298">
        <v>1.8</v>
      </c>
      <c r="D8" s="299"/>
      <c r="E8" s="300"/>
      <c r="F8" s="298">
        <v>1.8</v>
      </c>
      <c r="G8" s="299"/>
      <c r="H8" s="300"/>
      <c r="I8" s="298">
        <v>1.6</v>
      </c>
      <c r="J8" s="299"/>
      <c r="K8" s="300"/>
      <c r="L8" s="295">
        <v>1.8</v>
      </c>
      <c r="M8" s="296"/>
      <c r="N8" s="297"/>
      <c r="O8" s="298"/>
      <c r="P8" s="299"/>
      <c r="Q8" s="304"/>
      <c r="R8" s="295"/>
      <c r="S8" s="296"/>
      <c r="T8" s="297"/>
      <c r="U8" s="374"/>
      <c r="V8" s="375"/>
      <c r="W8" s="373"/>
    </row>
    <row r="9" spans="1:28" ht="30.95" customHeight="1" thickBot="1" x14ac:dyDescent="0.3">
      <c r="A9" s="1"/>
      <c r="B9" s="6"/>
      <c r="C9" s="6" t="s">
        <v>2</v>
      </c>
      <c r="D9" s="10" t="s">
        <v>3</v>
      </c>
      <c r="E9" s="6" t="s">
        <v>6</v>
      </c>
      <c r="F9" s="6" t="s">
        <v>2</v>
      </c>
      <c r="G9" s="10" t="s">
        <v>3</v>
      </c>
      <c r="H9" s="6" t="s">
        <v>6</v>
      </c>
      <c r="I9" s="6" t="s">
        <v>2</v>
      </c>
      <c r="J9" s="10" t="s">
        <v>3</v>
      </c>
      <c r="K9" s="6" t="s">
        <v>6</v>
      </c>
      <c r="L9" s="6" t="s">
        <v>2</v>
      </c>
      <c r="M9" s="17" t="s">
        <v>3</v>
      </c>
      <c r="N9" s="6" t="s">
        <v>6</v>
      </c>
      <c r="O9" s="6" t="s">
        <v>2</v>
      </c>
      <c r="P9" s="60" t="s">
        <v>3</v>
      </c>
      <c r="Q9" s="6" t="s">
        <v>6</v>
      </c>
      <c r="R9" s="6" t="s">
        <v>2</v>
      </c>
      <c r="S9" s="164" t="s">
        <v>3</v>
      </c>
      <c r="T9" s="6" t="s">
        <v>6</v>
      </c>
      <c r="U9" s="6" t="s">
        <v>2</v>
      </c>
      <c r="V9" s="164" t="s">
        <v>3</v>
      </c>
      <c r="W9" s="6" t="s">
        <v>6</v>
      </c>
      <c r="X9" s="64" t="s">
        <v>7</v>
      </c>
      <c r="Y9" s="291" t="s">
        <v>8</v>
      </c>
      <c r="Z9" s="291"/>
      <c r="AA9" s="291"/>
      <c r="AB9" s="13" t="s">
        <v>9</v>
      </c>
    </row>
    <row r="10" spans="1:28" x14ac:dyDescent="0.25">
      <c r="A10" s="77">
        <v>1</v>
      </c>
      <c r="B10" s="3" t="s">
        <v>16</v>
      </c>
      <c r="C10" s="11">
        <v>76</v>
      </c>
      <c r="D10" s="126">
        <f ca="1">IF(C10&gt;0,(INDIRECT(ADDRESS(C10,$C$7,,,"ТаблицаСоответствия"))+E10)*$C$8,)</f>
        <v>39.6</v>
      </c>
      <c r="E10" s="8"/>
      <c r="F10" s="11">
        <v>84</v>
      </c>
      <c r="G10" s="126">
        <f ca="1">IF(F10&gt;0,(INDIRECT(ADDRESS(F10,$F$7,,,"ТаблицаСоответствия"))+H10)*$F$8,)</f>
        <v>32.4</v>
      </c>
      <c r="H10" s="8"/>
      <c r="I10" s="11">
        <v>8</v>
      </c>
      <c r="J10" s="126">
        <f ca="1">IF(I10&gt;0,(INDIRECT(ADDRESS(I10,$I$7,,,"ТаблицаСоответствия"))+K10)*$I$8,)</f>
        <v>48</v>
      </c>
      <c r="K10" s="8"/>
      <c r="L10" s="11">
        <v>47</v>
      </c>
      <c r="M10" s="7">
        <f ca="1">IF(L10&gt;0,ROUND((INDIRECT(ADDRESS(L10,$L$7,,,"ТаблицаСоответствия"))+N10)*$L$8,0),)</f>
        <v>25</v>
      </c>
      <c r="N10" s="8"/>
      <c r="O10" s="11"/>
      <c r="P10" s="7">
        <f ca="1">IF(O10&gt;0,ROUND((INDIRECT(ADDRESS(O10,$O$7,,,"ТаблицаСоответствия"))+Q10)*$O$8,0),)</f>
        <v>0</v>
      </c>
      <c r="Q10" s="8"/>
      <c r="R10" s="11"/>
      <c r="S10" s="7">
        <f ca="1">IF(R10&gt;0,ROUND((INDIRECT(ADDRESS(R10,$R$7,,,"ТаблицаСоответствия"))+T10)*$R$8,0),)</f>
        <v>0</v>
      </c>
      <c r="T10" s="8"/>
      <c r="U10" s="11"/>
      <c r="V10" s="7">
        <f ca="1">IF(U10&gt;0,ROUND((INDIRECT(ADDRESS(U10,$U$7,,,"ТаблицаСоответствия"))+W10)*$U$8,0),)</f>
        <v>0</v>
      </c>
      <c r="W10" s="8"/>
      <c r="X10" s="127">
        <f ca="1">SUM(D10,G10,J10,M10,P10,S10,V10)</f>
        <v>145</v>
      </c>
      <c r="Y10" s="287" t="str">
        <f>B10</f>
        <v>Фролов Иван - Нуртазина Риза</v>
      </c>
      <c r="Z10" s="288"/>
      <c r="AA10" s="289"/>
      <c r="AB10" s="14">
        <f ca="1">IF(X10&gt;0,RANK(X10,$X$10:$X$12),0)</f>
        <v>1</v>
      </c>
    </row>
    <row r="11" spans="1:28" x14ac:dyDescent="0.25">
      <c r="A11" s="14">
        <f>A10+1</f>
        <v>2</v>
      </c>
      <c r="B11" s="3"/>
      <c r="C11" s="11"/>
      <c r="D11" s="126">
        <f ca="1">IF(C11&gt;0,(INDIRECT(ADDRESS(C11,$C$7,,,"ТаблицаСоответствия"))+E11)*$C$8,)</f>
        <v>0</v>
      </c>
      <c r="E11" s="9"/>
      <c r="F11" s="12"/>
      <c r="G11" s="126">
        <f ca="1">IF(F11&gt;0,(INDIRECT(ADDRESS(F11,$F$7,,,"ТаблицаСоответствия"))+H11)*$F$8,)</f>
        <v>0</v>
      </c>
      <c r="H11" s="9"/>
      <c r="I11" s="12"/>
      <c r="J11" s="126">
        <f ca="1">IF(I11&gt;0,(INDIRECT(ADDRESS(I11,$I$7,,,"ТаблицаСоответствия"))+K11)*$I$8,)</f>
        <v>0</v>
      </c>
      <c r="K11" s="9"/>
      <c r="L11" s="12"/>
      <c r="M11" s="7">
        <f ca="1">IF(L11&gt;0,ROUND((INDIRECT(ADDRESS(L11,$L$7,,,"ТаблицаСоответствия"))+N11)*$L$8,0),)</f>
        <v>0</v>
      </c>
      <c r="N11" s="9"/>
      <c r="O11" s="12"/>
      <c r="P11" s="7">
        <f ca="1">IF(O11&gt;0,ROUND((INDIRECT(ADDRESS(O11,$O$7,,,"ТаблицаСоответствия"))+Q11)*$O$8,0),)</f>
        <v>0</v>
      </c>
      <c r="Q11" s="9"/>
      <c r="R11" s="12"/>
      <c r="S11" s="7">
        <f ca="1">IF(R11&gt;0,ROUND((INDIRECT(ADDRESS(R11,$R$7,,,"ТаблицаСоответствия"))+T11)*$R$8,0),)</f>
        <v>0</v>
      </c>
      <c r="T11" s="9"/>
      <c r="U11" s="12"/>
      <c r="V11" s="7">
        <f ca="1">IF(U11&gt;0,ROUND((INDIRECT(ADDRESS(U11,$U$7,,,"ТаблицаСоответствия"))+W11)*$U$8,0),)</f>
        <v>0</v>
      </c>
      <c r="W11" s="9"/>
      <c r="X11" s="127">
        <f ca="1">SUM(D11,G11,J11,M11,P11,S11,V11)</f>
        <v>0</v>
      </c>
      <c r="Y11" s="287">
        <f>B11</f>
        <v>0</v>
      </c>
      <c r="Z11" s="288"/>
      <c r="AA11" s="289"/>
      <c r="AB11" s="14">
        <f ca="1">IF(X11&gt;0,RANK(X11,$X$10:$X$12),0)</f>
        <v>0</v>
      </c>
    </row>
    <row r="12" spans="1:28" x14ac:dyDescent="0.25">
      <c r="A12" s="31">
        <f>A11+1</f>
        <v>3</v>
      </c>
      <c r="B12" s="116"/>
      <c r="C12" s="35"/>
      <c r="D12" s="126">
        <v>0</v>
      </c>
      <c r="E12" s="85"/>
      <c r="F12" s="35"/>
      <c r="G12" s="126">
        <f ca="1">IF(F12&gt;0,(INDIRECT(ADDRESS(F12,$F$7,,,"ТаблицаСоответствия"))+H12)*$F$8,)</f>
        <v>0</v>
      </c>
      <c r="H12" s="85"/>
      <c r="I12" s="35"/>
      <c r="J12" s="126">
        <f ca="1">IF(I12&gt;0,(INDIRECT(ADDRESS(I12,$I$7,,,"ТаблицаСоответствия"))+K12)*$I$8,)</f>
        <v>0</v>
      </c>
      <c r="K12" s="85"/>
      <c r="L12" s="35"/>
      <c r="M12" s="9">
        <f ca="1">IF(L12&gt;0,ROUND((INDIRECT(ADDRESS(L12,$L$7,,,"ТаблицаСоответствия"))+N12)*$L$8,0),)</f>
        <v>0</v>
      </c>
      <c r="N12" s="85"/>
      <c r="O12" s="35"/>
      <c r="P12" s="9">
        <f ca="1">IF(O12&gt;0,ROUND((INDIRECT(ADDRESS(O12,$O$7,,,"ТаблицаСоответствия"))+Q12)*$O$8,0),)</f>
        <v>0</v>
      </c>
      <c r="Q12" s="85"/>
      <c r="R12" s="35"/>
      <c r="S12" s="7">
        <f ca="1">IF(R12&gt;0,ROUND((INDIRECT(ADDRESS(R12,$R$7,,,"ТаблицаСоответствия"))+T12)*$R$8,0),)</f>
        <v>0</v>
      </c>
      <c r="T12" s="85"/>
      <c r="U12" s="35"/>
      <c r="V12" s="7">
        <f ca="1">IF(U12&gt;0,ROUND((INDIRECT(ADDRESS(U12,$U$7,,,"ТаблицаСоответствия"))+W12)*$U$8,0),)</f>
        <v>0</v>
      </c>
      <c r="W12" s="85"/>
      <c r="X12" s="127">
        <f ca="1">SUM(D12,G12,J12,M12,P12,S12,V12)</f>
        <v>0</v>
      </c>
      <c r="Y12" s="118">
        <f>B12</f>
        <v>0</v>
      </c>
      <c r="Z12" s="119"/>
      <c r="AA12" s="120"/>
      <c r="AB12" s="108">
        <f ca="1">IF(X12&gt;0,RANK(X12,$X$10:$X$12),0)</f>
        <v>0</v>
      </c>
    </row>
    <row r="13" spans="1:28" x14ac:dyDescent="0.25">
      <c r="A13" s="89"/>
      <c r="B13" s="3" t="s">
        <v>16</v>
      </c>
      <c r="C13" s="89" t="s">
        <v>113</v>
      </c>
      <c r="D13" s="88"/>
      <c r="E13" s="89"/>
      <c r="F13" s="89"/>
      <c r="G13" s="88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2"/>
      <c r="Y13" s="89"/>
      <c r="Z13" s="89"/>
      <c r="AA13" s="89"/>
      <c r="AB13" s="86"/>
    </row>
    <row r="14" spans="1:28" x14ac:dyDescent="0.25">
      <c r="A14" s="86"/>
      <c r="B14" s="89"/>
      <c r="C14" s="89"/>
      <c r="D14" s="88"/>
      <c r="E14" s="88"/>
      <c r="F14" s="89"/>
      <c r="G14" s="88"/>
      <c r="H14" s="88"/>
      <c r="I14" s="89"/>
      <c r="J14" s="88"/>
      <c r="K14" s="88"/>
      <c r="L14" s="89"/>
      <c r="M14" s="88"/>
      <c r="N14" s="88"/>
      <c r="O14" s="89"/>
      <c r="P14" s="88"/>
      <c r="Q14" s="88"/>
      <c r="R14" s="89"/>
      <c r="S14" s="88"/>
      <c r="T14" s="88"/>
      <c r="U14" s="89"/>
      <c r="V14" s="88"/>
      <c r="W14" s="88"/>
      <c r="X14" s="92"/>
      <c r="Y14" s="156"/>
      <c r="Z14" s="156"/>
      <c r="AA14" s="156"/>
      <c r="AB14" s="86"/>
    </row>
  </sheetData>
  <sortState ref="B10:X12">
    <sortCondition descending="1" ref="X10"/>
  </sortState>
  <mergeCells count="31">
    <mergeCell ref="I5:K5"/>
    <mergeCell ref="O5:Q5"/>
    <mergeCell ref="O6:Q6"/>
    <mergeCell ref="O7:Q7"/>
    <mergeCell ref="O8:Q8"/>
    <mergeCell ref="L7:N7"/>
    <mergeCell ref="L8:N8"/>
    <mergeCell ref="Y11:AA11"/>
    <mergeCell ref="C5:E5"/>
    <mergeCell ref="C6:E6"/>
    <mergeCell ref="F6:H6"/>
    <mergeCell ref="I6:K6"/>
    <mergeCell ref="C8:E8"/>
    <mergeCell ref="I8:K8"/>
    <mergeCell ref="C7:E7"/>
    <mergeCell ref="F7:H7"/>
    <mergeCell ref="I7:K7"/>
    <mergeCell ref="L5:N5"/>
    <mergeCell ref="L6:N6"/>
    <mergeCell ref="Y10:AA10"/>
    <mergeCell ref="F5:H5"/>
    <mergeCell ref="Y9:AA9"/>
    <mergeCell ref="F8:H8"/>
    <mergeCell ref="R5:T5"/>
    <mergeCell ref="R6:T6"/>
    <mergeCell ref="R7:T7"/>
    <mergeCell ref="R8:T8"/>
    <mergeCell ref="U5:W5"/>
    <mergeCell ref="U6:W6"/>
    <mergeCell ref="U7:W7"/>
    <mergeCell ref="U8:W8"/>
  </mergeCells>
  <conditionalFormatting sqref="AB10:AB14">
    <cfRule type="cellIs" dxfId="11" priority="10" stopIfTrue="1" operator="equal">
      <formula>3</formula>
    </cfRule>
    <cfRule type="cellIs" dxfId="10" priority="11" stopIfTrue="1" operator="equal">
      <formula>2</formula>
    </cfRule>
    <cfRule type="cellIs" dxfId="9" priority="12" stopIfTrue="1" operator="equal">
      <formula>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I22"/>
  <sheetViews>
    <sheetView zoomScale="55" zoomScaleNormal="55" workbookViewId="0">
      <selection activeCell="F1" sqref="F1:W1048576"/>
    </sheetView>
  </sheetViews>
  <sheetFormatPr defaultRowHeight="15" x14ac:dyDescent="0.25"/>
  <cols>
    <col min="1" max="1" width="3.42578125" customWidth="1"/>
    <col min="2" max="2" width="51.42578125" bestFit="1" customWidth="1"/>
    <col min="3" max="5" width="6.7109375" customWidth="1"/>
    <col min="6" max="56" width="6.7109375" hidden="1" customWidth="1"/>
    <col min="57" max="57" width="23.28515625" customWidth="1"/>
    <col min="60" max="60" width="27.7109375" customWidth="1"/>
  </cols>
  <sheetData>
    <row r="4" spans="1:61" ht="15.75" thickBot="1" x14ac:dyDescent="0.3"/>
    <row r="5" spans="1:61" ht="78.2" customHeight="1" thickBot="1" x14ac:dyDescent="0.3">
      <c r="A5" s="1"/>
      <c r="B5" s="4" t="s">
        <v>4</v>
      </c>
      <c r="C5" s="311" t="s">
        <v>152</v>
      </c>
      <c r="D5" s="312"/>
      <c r="E5" s="313"/>
      <c r="F5" s="311"/>
      <c r="G5" s="312"/>
      <c r="H5" s="313"/>
      <c r="I5" s="311"/>
      <c r="J5" s="312"/>
      <c r="K5" s="313"/>
      <c r="L5" s="311"/>
      <c r="M5" s="312"/>
      <c r="N5" s="300"/>
      <c r="O5" s="311"/>
      <c r="P5" s="312"/>
      <c r="Q5" s="300"/>
      <c r="R5" s="311"/>
      <c r="S5" s="312"/>
      <c r="T5" s="300"/>
      <c r="U5" s="311"/>
      <c r="V5" s="312"/>
      <c r="W5" s="300"/>
      <c r="X5" s="311"/>
      <c r="Y5" s="312"/>
      <c r="Z5" s="313"/>
      <c r="AA5" s="311"/>
      <c r="AB5" s="312"/>
      <c r="AC5" s="300"/>
      <c r="AD5" s="311"/>
      <c r="AE5" s="312"/>
      <c r="AF5" s="300"/>
      <c r="AG5" s="311"/>
      <c r="AH5" s="312"/>
      <c r="AI5" s="313"/>
      <c r="AJ5" s="311"/>
      <c r="AK5" s="312"/>
      <c r="AL5" s="313"/>
      <c r="AM5" s="311"/>
      <c r="AN5" s="312"/>
      <c r="AO5" s="300"/>
      <c r="AP5" s="311"/>
      <c r="AQ5" s="312"/>
      <c r="AR5" s="313"/>
      <c r="AS5" s="311"/>
      <c r="AT5" s="312"/>
      <c r="AU5" s="300"/>
      <c r="AV5" s="311"/>
      <c r="AW5" s="312"/>
      <c r="AX5" s="300"/>
      <c r="AY5" s="311"/>
      <c r="AZ5" s="312"/>
      <c r="BA5" s="300"/>
      <c r="BB5" s="311"/>
      <c r="BC5" s="312"/>
      <c r="BD5" s="300"/>
    </row>
    <row r="6" spans="1:61" ht="15.75" thickBot="1" x14ac:dyDescent="0.3">
      <c r="A6" s="1"/>
      <c r="B6" s="6" t="s">
        <v>1</v>
      </c>
      <c r="C6" s="298">
        <v>7</v>
      </c>
      <c r="D6" s="299"/>
      <c r="E6" s="300"/>
      <c r="F6" s="298"/>
      <c r="G6" s="299"/>
      <c r="H6" s="300"/>
      <c r="I6" s="298"/>
      <c r="J6" s="299"/>
      <c r="K6" s="300"/>
      <c r="L6" s="295"/>
      <c r="M6" s="296"/>
      <c r="N6" s="337"/>
      <c r="O6" s="295"/>
      <c r="P6" s="296"/>
      <c r="Q6" s="337"/>
      <c r="R6" s="298"/>
      <c r="S6" s="299"/>
      <c r="T6" s="300"/>
      <c r="U6" s="298"/>
      <c r="V6" s="299"/>
      <c r="W6" s="300"/>
      <c r="X6" s="298"/>
      <c r="Y6" s="299"/>
      <c r="Z6" s="300"/>
      <c r="AA6" s="298"/>
      <c r="AB6" s="299"/>
      <c r="AC6" s="300"/>
      <c r="AD6" s="298"/>
      <c r="AE6" s="299"/>
      <c r="AF6" s="304"/>
      <c r="AG6" s="298"/>
      <c r="AH6" s="299"/>
      <c r="AI6" s="304"/>
      <c r="AJ6" s="298"/>
      <c r="AK6" s="299"/>
      <c r="AL6" s="300"/>
      <c r="AM6" s="295"/>
      <c r="AN6" s="296"/>
      <c r="AO6" s="337"/>
      <c r="AP6" s="298"/>
      <c r="AQ6" s="299"/>
      <c r="AR6" s="304"/>
      <c r="AS6" s="298"/>
      <c r="AT6" s="299"/>
      <c r="AU6" s="300"/>
      <c r="AV6" s="295"/>
      <c r="AW6" s="296"/>
      <c r="AX6" s="297"/>
      <c r="AY6" s="295"/>
      <c r="AZ6" s="296"/>
      <c r="BA6" s="297"/>
      <c r="BB6" s="295"/>
      <c r="BC6" s="296"/>
      <c r="BD6" s="297"/>
    </row>
    <row r="7" spans="1:61" ht="15.75" thickBot="1" x14ac:dyDescent="0.3">
      <c r="A7" s="1"/>
      <c r="B7" s="6" t="s">
        <v>5</v>
      </c>
      <c r="C7" s="305">
        <v>1</v>
      </c>
      <c r="D7" s="306"/>
      <c r="E7" s="307"/>
      <c r="F7" s="305"/>
      <c r="G7" s="306"/>
      <c r="H7" s="307"/>
      <c r="I7" s="305"/>
      <c r="J7" s="306"/>
      <c r="K7" s="307"/>
      <c r="L7" s="301"/>
      <c r="M7" s="302"/>
      <c r="N7" s="335"/>
      <c r="O7" s="301"/>
      <c r="P7" s="302"/>
      <c r="Q7" s="335"/>
      <c r="R7" s="305"/>
      <c r="S7" s="306"/>
      <c r="T7" s="307"/>
      <c r="U7" s="305"/>
      <c r="V7" s="306"/>
      <c r="W7" s="307"/>
      <c r="X7" s="305"/>
      <c r="Y7" s="306"/>
      <c r="Z7" s="307"/>
      <c r="AA7" s="305"/>
      <c r="AB7" s="306"/>
      <c r="AC7" s="307"/>
      <c r="AD7" s="305"/>
      <c r="AE7" s="306"/>
      <c r="AF7" s="308"/>
      <c r="AG7" s="305"/>
      <c r="AH7" s="306"/>
      <c r="AI7" s="308"/>
      <c r="AJ7" s="305"/>
      <c r="AK7" s="306"/>
      <c r="AL7" s="307"/>
      <c r="AM7" s="301"/>
      <c r="AN7" s="302"/>
      <c r="AO7" s="335"/>
      <c r="AP7" s="305"/>
      <c r="AQ7" s="306"/>
      <c r="AR7" s="308"/>
      <c r="AS7" s="305"/>
      <c r="AT7" s="306"/>
      <c r="AU7" s="307"/>
      <c r="AV7" s="301"/>
      <c r="AW7" s="302"/>
      <c r="AX7" s="303"/>
      <c r="AY7" s="301"/>
      <c r="AZ7" s="302"/>
      <c r="BA7" s="303"/>
      <c r="BB7" s="301"/>
      <c r="BC7" s="302"/>
      <c r="BD7" s="303"/>
    </row>
    <row r="8" spans="1:61" ht="15.75" thickBot="1" x14ac:dyDescent="0.3">
      <c r="A8" s="1"/>
      <c r="B8" s="6" t="s">
        <v>0</v>
      </c>
      <c r="C8" s="295">
        <v>1</v>
      </c>
      <c r="D8" s="296"/>
      <c r="E8" s="297"/>
      <c r="F8" s="298"/>
      <c r="G8" s="299"/>
      <c r="H8" s="300"/>
      <c r="I8" s="298"/>
      <c r="J8" s="299"/>
      <c r="K8" s="300"/>
      <c r="L8" s="295"/>
      <c r="M8" s="296"/>
      <c r="N8" s="337"/>
      <c r="O8" s="295"/>
      <c r="P8" s="296"/>
      <c r="Q8" s="337"/>
      <c r="R8" s="298"/>
      <c r="S8" s="299"/>
      <c r="T8" s="300"/>
      <c r="U8" s="298"/>
      <c r="V8" s="299"/>
      <c r="W8" s="300"/>
      <c r="X8" s="298"/>
      <c r="Y8" s="299"/>
      <c r="Z8" s="300"/>
      <c r="AA8" s="298"/>
      <c r="AB8" s="299"/>
      <c r="AC8" s="300"/>
      <c r="AD8" s="298"/>
      <c r="AE8" s="299"/>
      <c r="AF8" s="304"/>
      <c r="AG8" s="298"/>
      <c r="AH8" s="299"/>
      <c r="AI8" s="304"/>
      <c r="AJ8" s="298"/>
      <c r="AK8" s="299"/>
      <c r="AL8" s="300"/>
      <c r="AM8" s="295"/>
      <c r="AN8" s="296"/>
      <c r="AO8" s="337"/>
      <c r="AP8" s="295"/>
      <c r="AQ8" s="296"/>
      <c r="AR8" s="297"/>
      <c r="AS8" s="295"/>
      <c r="AT8" s="296"/>
      <c r="AU8" s="297"/>
      <c r="AV8" s="295"/>
      <c r="AW8" s="296"/>
      <c r="AX8" s="297"/>
      <c r="AY8" s="295"/>
      <c r="AZ8" s="296"/>
      <c r="BA8" s="297"/>
      <c r="BB8" s="295"/>
      <c r="BC8" s="296"/>
      <c r="BD8" s="297"/>
    </row>
    <row r="9" spans="1:61" ht="32.25" customHeight="1" thickBot="1" x14ac:dyDescent="0.3">
      <c r="A9" s="1"/>
      <c r="B9" s="6"/>
      <c r="C9" s="6" t="s">
        <v>2</v>
      </c>
      <c r="D9" s="188" t="s">
        <v>3</v>
      </c>
      <c r="E9" s="6" t="s">
        <v>6</v>
      </c>
      <c r="F9" s="6" t="s">
        <v>2</v>
      </c>
      <c r="G9" s="188" t="s">
        <v>3</v>
      </c>
      <c r="H9" s="6" t="s">
        <v>6</v>
      </c>
      <c r="I9" s="6" t="s">
        <v>2</v>
      </c>
      <c r="J9" s="188" t="s">
        <v>3</v>
      </c>
      <c r="K9" s="6" t="s">
        <v>6</v>
      </c>
      <c r="L9" s="6" t="s">
        <v>2</v>
      </c>
      <c r="M9" s="188" t="s">
        <v>3</v>
      </c>
      <c r="N9" s="6" t="s">
        <v>6</v>
      </c>
      <c r="O9" s="6" t="s">
        <v>2</v>
      </c>
      <c r="P9" s="188" t="s">
        <v>3</v>
      </c>
      <c r="Q9" s="6" t="s">
        <v>6</v>
      </c>
      <c r="R9" s="6" t="s">
        <v>2</v>
      </c>
      <c r="S9" s="188" t="s">
        <v>3</v>
      </c>
      <c r="T9" s="6" t="s">
        <v>6</v>
      </c>
      <c r="U9" s="6" t="s">
        <v>2</v>
      </c>
      <c r="V9" s="188" t="s">
        <v>3</v>
      </c>
      <c r="W9" s="6" t="s">
        <v>6</v>
      </c>
      <c r="X9" s="6" t="s">
        <v>2</v>
      </c>
      <c r="Y9" s="188" t="s">
        <v>3</v>
      </c>
      <c r="Z9" s="6" t="s">
        <v>6</v>
      </c>
      <c r="AA9" s="6" t="s">
        <v>2</v>
      </c>
      <c r="AB9" s="188" t="s">
        <v>3</v>
      </c>
      <c r="AC9" s="6" t="s">
        <v>6</v>
      </c>
      <c r="AD9" s="6" t="s">
        <v>2</v>
      </c>
      <c r="AE9" s="188" t="s">
        <v>3</v>
      </c>
      <c r="AF9" s="6" t="s">
        <v>6</v>
      </c>
      <c r="AG9" s="6" t="s">
        <v>2</v>
      </c>
      <c r="AH9" s="188" t="s">
        <v>3</v>
      </c>
      <c r="AI9" s="6" t="s">
        <v>6</v>
      </c>
      <c r="AJ9" s="6" t="s">
        <v>2</v>
      </c>
      <c r="AK9" s="188" t="s">
        <v>3</v>
      </c>
      <c r="AL9" s="6" t="s">
        <v>6</v>
      </c>
      <c r="AM9" s="6" t="s">
        <v>2</v>
      </c>
      <c r="AN9" s="188" t="s">
        <v>3</v>
      </c>
      <c r="AO9" s="6" t="s">
        <v>6</v>
      </c>
      <c r="AP9" s="6" t="s">
        <v>2</v>
      </c>
      <c r="AQ9" s="188" t="s">
        <v>3</v>
      </c>
      <c r="AR9" s="6" t="s">
        <v>6</v>
      </c>
      <c r="AS9" s="6" t="s">
        <v>2</v>
      </c>
      <c r="AT9" s="188" t="s">
        <v>3</v>
      </c>
      <c r="AU9" s="6" t="s">
        <v>6</v>
      </c>
      <c r="AV9" s="6" t="s">
        <v>2</v>
      </c>
      <c r="AW9" s="188" t="s">
        <v>3</v>
      </c>
      <c r="AX9" s="6" t="s">
        <v>6</v>
      </c>
      <c r="AY9" s="6" t="s">
        <v>2</v>
      </c>
      <c r="AZ9" s="188" t="s">
        <v>3</v>
      </c>
      <c r="BA9" s="6" t="s">
        <v>6</v>
      </c>
      <c r="BB9" s="6" t="s">
        <v>2</v>
      </c>
      <c r="BC9" s="188" t="s">
        <v>3</v>
      </c>
      <c r="BD9" s="6" t="s">
        <v>6</v>
      </c>
      <c r="BE9" s="64" t="s">
        <v>7</v>
      </c>
      <c r="BF9" s="291" t="s">
        <v>8</v>
      </c>
      <c r="BG9" s="291"/>
      <c r="BH9" s="291"/>
      <c r="BI9" s="187" t="s">
        <v>9</v>
      </c>
    </row>
    <row r="10" spans="1:61" ht="15.75" thickBot="1" x14ac:dyDescent="0.3">
      <c r="A10" s="5">
        <v>1</v>
      </c>
      <c r="B10" s="3" t="s">
        <v>125</v>
      </c>
      <c r="C10" s="12">
        <v>6</v>
      </c>
      <c r="D10" s="126">
        <f t="shared" ref="D10:D22" ca="1" si="0">IF(C10&gt;0,(INDIRECT(ADDRESS(C10,$C$7,,,"ТаблицаСоответствия"))+E10)*$C$8,)</f>
        <v>2</v>
      </c>
      <c r="E10" s="9"/>
      <c r="F10" s="12"/>
      <c r="G10" s="126">
        <f t="shared" ref="G10:G22" ca="1" si="1">IF(F10&gt;0,(INDIRECT(ADDRESS(F10,$F$7,,,"ТаблицаСоответствия"))+H10)*$F$8,)</f>
        <v>0</v>
      </c>
      <c r="H10" s="9"/>
      <c r="I10" s="12"/>
      <c r="J10" s="7">
        <f t="shared" ref="J10:J22" ca="1" si="2">IF(I10&gt;0,ROUND((INDIRECT(ADDRESS(I10,$I$7,,,"ТаблицаСоответствия"))+K10)*$I$8,0),)</f>
        <v>0</v>
      </c>
      <c r="K10" s="9"/>
      <c r="L10" s="12"/>
      <c r="M10" s="126">
        <f t="shared" ref="M10:M22" ca="1" si="3">IF(L10&gt;0,(INDIRECT(ADDRESS(L10,$L$7,,,"ТаблицаСоответствия"))+N10)*$L$8,)</f>
        <v>0</v>
      </c>
      <c r="N10" s="9"/>
      <c r="O10" s="12"/>
      <c r="P10" s="7">
        <f t="shared" ref="P10:P22" ca="1" si="4">IF(O10&gt;0,ROUND((INDIRECT(ADDRESS(O10,$O$7,,,"ТаблицаСоответствия"))+Q10)*$O$8,0),)</f>
        <v>0</v>
      </c>
      <c r="Q10" s="9"/>
      <c r="R10" s="12"/>
      <c r="S10" s="7">
        <f t="shared" ref="S10:S22" ca="1" si="5">IF(R10&gt;0,ROUND((INDIRECT(ADDRESS(R10,$R$7,,,"ТаблицаСоответствия"))+T10)*$R$8,0),)</f>
        <v>0</v>
      </c>
      <c r="T10" s="9"/>
      <c r="U10" s="12"/>
      <c r="V10" s="7">
        <f t="shared" ref="V10:V22" ca="1" si="6">IF(U10&gt;0,ROUND((INDIRECT(ADDRESS(U10,$U$7,,,"ТаблицаСоответствия"))+W10)*$U$8,0),)</f>
        <v>0</v>
      </c>
      <c r="W10" s="9"/>
      <c r="X10" s="12"/>
      <c r="Y10" s="7">
        <f t="shared" ref="Y10:Y22" ca="1" si="7">IF(X10&gt;0,ROUND((INDIRECT(ADDRESS(X10,$X$7,,,"ТаблицаСоответствия"))+Z10)*$X$8,0),)</f>
        <v>0</v>
      </c>
      <c r="Z10" s="9"/>
      <c r="AA10" s="12"/>
      <c r="AB10" s="7">
        <f t="shared" ref="AB10:AB22" ca="1" si="8">IF(AA10&gt;0,ROUND((INDIRECT(ADDRESS(AA10,$AA$7,,,"ТаблицаСоответствия"))+AC10)*$AA$8,0),)</f>
        <v>0</v>
      </c>
      <c r="AC10" s="9"/>
      <c r="AD10" s="12"/>
      <c r="AE10" s="7">
        <f t="shared" ref="AE10:AE22" ca="1" si="9">IF(AD10&gt;0,ROUND((INDIRECT(ADDRESS(AD10,$AA$7,,,"ТаблицаСоответствия"))+AF10)*$AA$8,0),)</f>
        <v>0</v>
      </c>
      <c r="AF10" s="9"/>
      <c r="AG10" s="12"/>
      <c r="AH10" s="7">
        <f t="shared" ref="AH10:AH22" ca="1" si="10">IF(AG10&gt;0,ROUND((INDIRECT(ADDRESS(AG10,$AG$7,,,"ТаблицаСоответствия"))+AI10)*$AG$8,0),)</f>
        <v>0</v>
      </c>
      <c r="AI10" s="9"/>
      <c r="AJ10" s="12"/>
      <c r="AK10" s="7">
        <f t="shared" ref="AK10:AK22" ca="1" si="11">IF(AJ10&gt;0,ROUND((INDIRECT(ADDRESS(AJ10,$AJ$7,,,"ТаблицаСоответствия"))+AL10)*$AJ$8,0),)</f>
        <v>0</v>
      </c>
      <c r="AL10" s="9"/>
      <c r="AM10" s="12"/>
      <c r="AN10" s="7">
        <f t="shared" ref="AN10:AN22" ca="1" si="12">IF(AM10&gt;0,ROUND((INDIRECT(ADDRESS(AM10,$AM$7,,,"ТаблицаСоответствия"))+AO10)*$AM$8,0),)</f>
        <v>0</v>
      </c>
      <c r="AO10" s="9"/>
      <c r="AP10" s="12"/>
      <c r="AQ10" s="7">
        <f t="shared" ref="AQ10:AQ22" ca="1" si="13">IF(AP10&gt;0,ROUND((INDIRECT(ADDRESS(AP10,$AP$7,,,"ТаблицаСоответствия"))+AR10)*$AP$8,0),)</f>
        <v>0</v>
      </c>
      <c r="AR10" s="9"/>
      <c r="AS10" s="12"/>
      <c r="AT10" s="7">
        <f t="shared" ref="AT10:AT22" ca="1" si="14">IF(AS10&gt;0,ROUND((INDIRECT(ADDRESS(AS10,$AS$7,,,"ТаблицаСоответствия"))+AU10)*$AS$8,0),)</f>
        <v>0</v>
      </c>
      <c r="AU10" s="9"/>
      <c r="AV10" s="12"/>
      <c r="AW10" s="7">
        <f t="shared" ref="AW10:AW22" ca="1" si="15">IF(AV10&gt;0,ROUND((INDIRECT(ADDRESS(AV10,$AV$7,,,"ТаблицаСоответствия"))+AX10)*$AV$8,0),)</f>
        <v>0</v>
      </c>
      <c r="AX10" s="9"/>
      <c r="AY10" s="12"/>
      <c r="AZ10" s="7">
        <f t="shared" ref="AZ10:AZ22" ca="1" si="16">IF(AY10&gt;0,ROUND((INDIRECT(ADDRESS(AY10,$AY$7,,,"ТаблицаСоответствия"))+BA10)*$AY$8,0),)</f>
        <v>0</v>
      </c>
      <c r="BA10" s="9"/>
      <c r="BB10" s="12"/>
      <c r="BC10" s="7">
        <f t="shared" ref="BC10:BC22" ca="1" si="17">IF(BB10&gt;0,ROUND((INDIRECT(ADDRESS(BB10,$BB$7,,,"ТаблицаСоответствия"))+BD10)*$BB$8,0),)</f>
        <v>0</v>
      </c>
      <c r="BD10" s="9"/>
      <c r="BE10" s="127">
        <f t="shared" ref="BE10:BE22" ca="1" si="18">SUM(AW10,AZ10,BC10,AT10,AQ10,AH10,AK10,AN10,AB10,AE10,D10,G10,J10,M10,P10,S10,V10,Y10)</f>
        <v>2</v>
      </c>
      <c r="BF10" s="181" t="str">
        <f t="shared" ref="BF10:BF22" si="19">B10</f>
        <v>Николаев Константин - Николаева Юлия</v>
      </c>
      <c r="BG10" s="182"/>
      <c r="BH10" s="183"/>
      <c r="BI10" s="14">
        <f ca="1">IF(BE10&gt;0,RANK(BE10,$BE$10:$BE$22),0)</f>
        <v>1</v>
      </c>
    </row>
    <row r="11" spans="1:61" ht="15.75" thickBot="1" x14ac:dyDescent="0.3">
      <c r="A11" s="5">
        <f>A10+1</f>
        <v>2</v>
      </c>
      <c r="B11" s="3"/>
      <c r="C11" s="12"/>
      <c r="D11" s="126">
        <f t="shared" ca="1" si="0"/>
        <v>0</v>
      </c>
      <c r="E11" s="9"/>
      <c r="F11" s="12"/>
      <c r="G11" s="126">
        <f t="shared" ca="1" si="1"/>
        <v>0</v>
      </c>
      <c r="H11" s="9"/>
      <c r="I11" s="12"/>
      <c r="J11" s="7">
        <f t="shared" ca="1" si="2"/>
        <v>0</v>
      </c>
      <c r="K11" s="9"/>
      <c r="L11" s="12"/>
      <c r="M11" s="126">
        <f t="shared" ca="1" si="3"/>
        <v>0</v>
      </c>
      <c r="N11" s="9"/>
      <c r="O11" s="12"/>
      <c r="P11" s="7">
        <f t="shared" ca="1" si="4"/>
        <v>0</v>
      </c>
      <c r="Q11" s="9"/>
      <c r="R11" s="12"/>
      <c r="S11" s="7">
        <f t="shared" ca="1" si="5"/>
        <v>0</v>
      </c>
      <c r="T11" s="9"/>
      <c r="U11" s="12"/>
      <c r="V11" s="7">
        <f t="shared" ca="1" si="6"/>
        <v>0</v>
      </c>
      <c r="W11" s="9"/>
      <c r="X11" s="12"/>
      <c r="Y11" s="7">
        <f t="shared" ca="1" si="7"/>
        <v>0</v>
      </c>
      <c r="Z11" s="9"/>
      <c r="AA11" s="12"/>
      <c r="AB11" s="7">
        <f t="shared" ca="1" si="8"/>
        <v>0</v>
      </c>
      <c r="AC11" s="9"/>
      <c r="AD11" s="12"/>
      <c r="AE11" s="7">
        <f t="shared" ca="1" si="9"/>
        <v>0</v>
      </c>
      <c r="AF11" s="9"/>
      <c r="AG11" s="12"/>
      <c r="AH11" s="7">
        <f t="shared" ca="1" si="10"/>
        <v>0</v>
      </c>
      <c r="AI11" s="9"/>
      <c r="AJ11" s="12"/>
      <c r="AK11" s="7">
        <f t="shared" ca="1" si="11"/>
        <v>0</v>
      </c>
      <c r="AL11" s="9"/>
      <c r="AM11" s="12"/>
      <c r="AN11" s="7">
        <f t="shared" ca="1" si="12"/>
        <v>0</v>
      </c>
      <c r="AO11" s="9"/>
      <c r="AP11" s="12"/>
      <c r="AQ11" s="7">
        <f t="shared" ca="1" si="13"/>
        <v>0</v>
      </c>
      <c r="AR11" s="9"/>
      <c r="AS11" s="12"/>
      <c r="AT11" s="7">
        <f t="shared" ca="1" si="14"/>
        <v>0</v>
      </c>
      <c r="AU11" s="9"/>
      <c r="AV11" s="12"/>
      <c r="AW11" s="7">
        <f t="shared" ca="1" si="15"/>
        <v>0</v>
      </c>
      <c r="AX11" s="9"/>
      <c r="AY11" s="12"/>
      <c r="AZ11" s="7">
        <f t="shared" ca="1" si="16"/>
        <v>0</v>
      </c>
      <c r="BA11" s="9"/>
      <c r="BB11" s="12"/>
      <c r="BC11" s="7">
        <f t="shared" ca="1" si="17"/>
        <v>0</v>
      </c>
      <c r="BD11" s="9"/>
      <c r="BE11" s="127">
        <f t="shared" ca="1" si="18"/>
        <v>0</v>
      </c>
      <c r="BF11" s="181">
        <f t="shared" si="19"/>
        <v>0</v>
      </c>
      <c r="BG11" s="182"/>
      <c r="BH11" s="183"/>
      <c r="BI11" s="14">
        <f t="shared" ref="BI11:BI22" ca="1" si="20">IF(BE11&gt;0,RANK(BE11,$BE$10:$BE$22),0)</f>
        <v>0</v>
      </c>
    </row>
    <row r="12" spans="1:61" ht="15.75" thickBot="1" x14ac:dyDescent="0.3">
      <c r="A12" s="5">
        <f>A11+1</f>
        <v>3</v>
      </c>
      <c r="B12" s="3"/>
      <c r="C12" s="12"/>
      <c r="D12" s="126">
        <f t="shared" ca="1" si="0"/>
        <v>0</v>
      </c>
      <c r="E12" s="9"/>
      <c r="F12" s="12"/>
      <c r="G12" s="126">
        <f t="shared" ca="1" si="1"/>
        <v>0</v>
      </c>
      <c r="H12" s="9"/>
      <c r="I12" s="12"/>
      <c r="J12" s="7">
        <f t="shared" ca="1" si="2"/>
        <v>0</v>
      </c>
      <c r="K12" s="9"/>
      <c r="L12" s="12"/>
      <c r="M12" s="126">
        <f t="shared" ca="1" si="3"/>
        <v>0</v>
      </c>
      <c r="N12" s="9"/>
      <c r="O12" s="12"/>
      <c r="P12" s="7">
        <f t="shared" ca="1" si="4"/>
        <v>0</v>
      </c>
      <c r="Q12" s="9"/>
      <c r="R12" s="12"/>
      <c r="S12" s="7">
        <f t="shared" ca="1" si="5"/>
        <v>0</v>
      </c>
      <c r="T12" s="9"/>
      <c r="U12" s="12"/>
      <c r="V12" s="7">
        <f t="shared" ca="1" si="6"/>
        <v>0</v>
      </c>
      <c r="W12" s="9"/>
      <c r="X12" s="12"/>
      <c r="Y12" s="7">
        <f t="shared" ca="1" si="7"/>
        <v>0</v>
      </c>
      <c r="Z12" s="9"/>
      <c r="AA12" s="12"/>
      <c r="AB12" s="7">
        <f t="shared" ca="1" si="8"/>
        <v>0</v>
      </c>
      <c r="AC12" s="9"/>
      <c r="AD12" s="12"/>
      <c r="AE12" s="7">
        <f t="shared" ca="1" si="9"/>
        <v>0</v>
      </c>
      <c r="AF12" s="9"/>
      <c r="AG12" s="12"/>
      <c r="AH12" s="7">
        <f t="shared" ca="1" si="10"/>
        <v>0</v>
      </c>
      <c r="AI12" s="9"/>
      <c r="AJ12" s="12"/>
      <c r="AK12" s="7">
        <f t="shared" ca="1" si="11"/>
        <v>0</v>
      </c>
      <c r="AL12" s="9"/>
      <c r="AM12" s="12"/>
      <c r="AN12" s="7">
        <f t="shared" ca="1" si="12"/>
        <v>0</v>
      </c>
      <c r="AO12" s="9"/>
      <c r="AP12" s="12"/>
      <c r="AQ12" s="7">
        <f t="shared" ca="1" si="13"/>
        <v>0</v>
      </c>
      <c r="AR12" s="9"/>
      <c r="AS12" s="12"/>
      <c r="AT12" s="7">
        <f t="shared" ca="1" si="14"/>
        <v>0</v>
      </c>
      <c r="AU12" s="9"/>
      <c r="AV12" s="12"/>
      <c r="AW12" s="7">
        <f t="shared" ca="1" si="15"/>
        <v>0</v>
      </c>
      <c r="AX12" s="9"/>
      <c r="AY12" s="12"/>
      <c r="AZ12" s="7">
        <f t="shared" ca="1" si="16"/>
        <v>0</v>
      </c>
      <c r="BA12" s="9"/>
      <c r="BB12" s="12"/>
      <c r="BC12" s="7">
        <f t="shared" ca="1" si="17"/>
        <v>0</v>
      </c>
      <c r="BD12" s="9"/>
      <c r="BE12" s="127">
        <f t="shared" ca="1" si="18"/>
        <v>0</v>
      </c>
      <c r="BF12" s="181">
        <f t="shared" si="19"/>
        <v>0</v>
      </c>
      <c r="BG12" s="182"/>
      <c r="BH12" s="183"/>
      <c r="BI12" s="14">
        <f t="shared" ca="1" si="20"/>
        <v>0</v>
      </c>
    </row>
    <row r="13" spans="1:61" ht="15.75" thickBot="1" x14ac:dyDescent="0.3">
      <c r="A13" s="5">
        <f t="shared" ref="A13:A22" si="21">A12+1</f>
        <v>4</v>
      </c>
      <c r="B13" s="3"/>
      <c r="C13" s="12"/>
      <c r="D13" s="126">
        <f t="shared" ca="1" si="0"/>
        <v>0</v>
      </c>
      <c r="E13" s="9"/>
      <c r="F13" s="12"/>
      <c r="G13" s="126">
        <f t="shared" ca="1" si="1"/>
        <v>0</v>
      </c>
      <c r="H13" s="9"/>
      <c r="I13" s="12"/>
      <c r="J13" s="7">
        <f t="shared" ca="1" si="2"/>
        <v>0</v>
      </c>
      <c r="K13" s="9"/>
      <c r="L13" s="12"/>
      <c r="M13" s="126">
        <f t="shared" ca="1" si="3"/>
        <v>0</v>
      </c>
      <c r="N13" s="9"/>
      <c r="O13" s="12"/>
      <c r="P13" s="7">
        <f t="shared" ca="1" si="4"/>
        <v>0</v>
      </c>
      <c r="Q13" s="9"/>
      <c r="R13" s="12"/>
      <c r="S13" s="7">
        <f t="shared" ca="1" si="5"/>
        <v>0</v>
      </c>
      <c r="T13" s="9"/>
      <c r="U13" s="12"/>
      <c r="V13" s="7">
        <f t="shared" ca="1" si="6"/>
        <v>0</v>
      </c>
      <c r="W13" s="9"/>
      <c r="X13" s="12"/>
      <c r="Y13" s="7">
        <f t="shared" ca="1" si="7"/>
        <v>0</v>
      </c>
      <c r="Z13" s="9"/>
      <c r="AA13" s="12"/>
      <c r="AB13" s="7">
        <f t="shared" ca="1" si="8"/>
        <v>0</v>
      </c>
      <c r="AC13" s="9"/>
      <c r="AD13" s="12"/>
      <c r="AE13" s="7">
        <f t="shared" ca="1" si="9"/>
        <v>0</v>
      </c>
      <c r="AF13" s="9"/>
      <c r="AG13" s="12"/>
      <c r="AH13" s="7">
        <f t="shared" ca="1" si="10"/>
        <v>0</v>
      </c>
      <c r="AI13" s="9"/>
      <c r="AJ13" s="12"/>
      <c r="AK13" s="7">
        <f t="shared" ca="1" si="11"/>
        <v>0</v>
      </c>
      <c r="AL13" s="9"/>
      <c r="AM13" s="12"/>
      <c r="AN13" s="7">
        <f t="shared" ca="1" si="12"/>
        <v>0</v>
      </c>
      <c r="AO13" s="9"/>
      <c r="AP13" s="12"/>
      <c r="AQ13" s="7">
        <f t="shared" ca="1" si="13"/>
        <v>0</v>
      </c>
      <c r="AR13" s="9"/>
      <c r="AS13" s="12"/>
      <c r="AT13" s="7">
        <f t="shared" ca="1" si="14"/>
        <v>0</v>
      </c>
      <c r="AU13" s="9"/>
      <c r="AV13" s="12"/>
      <c r="AW13" s="7">
        <f t="shared" ca="1" si="15"/>
        <v>0</v>
      </c>
      <c r="AX13" s="9"/>
      <c r="AY13" s="12"/>
      <c r="AZ13" s="7">
        <f t="shared" ca="1" si="16"/>
        <v>0</v>
      </c>
      <c r="BA13" s="9"/>
      <c r="BB13" s="12"/>
      <c r="BC13" s="7">
        <f t="shared" ca="1" si="17"/>
        <v>0</v>
      </c>
      <c r="BD13" s="9"/>
      <c r="BE13" s="127">
        <f t="shared" ca="1" si="18"/>
        <v>0</v>
      </c>
      <c r="BF13" s="181">
        <f t="shared" si="19"/>
        <v>0</v>
      </c>
      <c r="BG13" s="182"/>
      <c r="BH13" s="183"/>
      <c r="BI13" s="14">
        <f t="shared" ca="1" si="20"/>
        <v>0</v>
      </c>
    </row>
    <row r="14" spans="1:61" ht="15.75" thickBot="1" x14ac:dyDescent="0.3">
      <c r="A14" s="5">
        <f t="shared" si="21"/>
        <v>5</v>
      </c>
      <c r="B14" s="3"/>
      <c r="C14" s="12"/>
      <c r="D14" s="126">
        <f t="shared" ca="1" si="0"/>
        <v>0</v>
      </c>
      <c r="E14" s="9"/>
      <c r="F14" s="12"/>
      <c r="G14" s="126">
        <f t="shared" ca="1" si="1"/>
        <v>0</v>
      </c>
      <c r="H14" s="9"/>
      <c r="I14" s="12"/>
      <c r="J14" s="7">
        <f t="shared" ca="1" si="2"/>
        <v>0</v>
      </c>
      <c r="K14" s="9"/>
      <c r="L14" s="12"/>
      <c r="M14" s="126">
        <f t="shared" ca="1" si="3"/>
        <v>0</v>
      </c>
      <c r="N14" s="9"/>
      <c r="O14" s="12"/>
      <c r="P14" s="7">
        <f t="shared" ca="1" si="4"/>
        <v>0</v>
      </c>
      <c r="Q14" s="9"/>
      <c r="R14" s="12"/>
      <c r="S14" s="7">
        <f t="shared" ca="1" si="5"/>
        <v>0</v>
      </c>
      <c r="T14" s="9"/>
      <c r="U14" s="12"/>
      <c r="V14" s="7">
        <f t="shared" ca="1" si="6"/>
        <v>0</v>
      </c>
      <c r="W14" s="9"/>
      <c r="X14" s="12"/>
      <c r="Y14" s="7">
        <f t="shared" ca="1" si="7"/>
        <v>0</v>
      </c>
      <c r="Z14" s="9"/>
      <c r="AA14" s="12"/>
      <c r="AB14" s="7">
        <f t="shared" ca="1" si="8"/>
        <v>0</v>
      </c>
      <c r="AC14" s="9"/>
      <c r="AD14" s="12"/>
      <c r="AE14" s="7">
        <f t="shared" ca="1" si="9"/>
        <v>0</v>
      </c>
      <c r="AF14" s="9"/>
      <c r="AG14" s="12"/>
      <c r="AH14" s="7">
        <f t="shared" ca="1" si="10"/>
        <v>0</v>
      </c>
      <c r="AI14" s="9"/>
      <c r="AJ14" s="12"/>
      <c r="AK14" s="7">
        <f t="shared" ca="1" si="11"/>
        <v>0</v>
      </c>
      <c r="AL14" s="9"/>
      <c r="AM14" s="12"/>
      <c r="AN14" s="7">
        <f t="shared" ca="1" si="12"/>
        <v>0</v>
      </c>
      <c r="AO14" s="9"/>
      <c r="AP14" s="12"/>
      <c r="AQ14" s="7">
        <f t="shared" ca="1" si="13"/>
        <v>0</v>
      </c>
      <c r="AR14" s="9"/>
      <c r="AS14" s="12"/>
      <c r="AT14" s="7">
        <f t="shared" ca="1" si="14"/>
        <v>0</v>
      </c>
      <c r="AU14" s="9"/>
      <c r="AV14" s="12"/>
      <c r="AW14" s="7">
        <f t="shared" ca="1" si="15"/>
        <v>0</v>
      </c>
      <c r="AX14" s="9"/>
      <c r="AY14" s="12"/>
      <c r="AZ14" s="7">
        <f t="shared" ca="1" si="16"/>
        <v>0</v>
      </c>
      <c r="BA14" s="9"/>
      <c r="BB14" s="12"/>
      <c r="BC14" s="7">
        <f t="shared" ca="1" si="17"/>
        <v>0</v>
      </c>
      <c r="BD14" s="9"/>
      <c r="BE14" s="127">
        <f t="shared" ca="1" si="18"/>
        <v>0</v>
      </c>
      <c r="BF14" s="181">
        <f t="shared" si="19"/>
        <v>0</v>
      </c>
      <c r="BG14" s="182"/>
      <c r="BH14" s="183"/>
      <c r="BI14" s="14">
        <f t="shared" ca="1" si="20"/>
        <v>0</v>
      </c>
    </row>
    <row r="15" spans="1:61" ht="15.75" thickBot="1" x14ac:dyDescent="0.3">
      <c r="A15" s="5">
        <f t="shared" si="21"/>
        <v>6</v>
      </c>
      <c r="B15" s="3"/>
      <c r="C15" s="12"/>
      <c r="D15" s="126">
        <f t="shared" ca="1" si="0"/>
        <v>0</v>
      </c>
      <c r="E15" s="9"/>
      <c r="F15" s="12"/>
      <c r="G15" s="126">
        <f t="shared" ca="1" si="1"/>
        <v>0</v>
      </c>
      <c r="H15" s="9"/>
      <c r="I15" s="12"/>
      <c r="J15" s="7">
        <f t="shared" ca="1" si="2"/>
        <v>0</v>
      </c>
      <c r="K15" s="9"/>
      <c r="L15" s="12"/>
      <c r="M15" s="126">
        <f t="shared" ca="1" si="3"/>
        <v>0</v>
      </c>
      <c r="N15" s="9"/>
      <c r="O15" s="12"/>
      <c r="P15" s="7">
        <f t="shared" ca="1" si="4"/>
        <v>0</v>
      </c>
      <c r="Q15" s="9"/>
      <c r="R15" s="12"/>
      <c r="S15" s="7">
        <f t="shared" ca="1" si="5"/>
        <v>0</v>
      </c>
      <c r="T15" s="9"/>
      <c r="U15" s="12"/>
      <c r="V15" s="7">
        <f t="shared" ca="1" si="6"/>
        <v>0</v>
      </c>
      <c r="W15" s="9"/>
      <c r="X15" s="12"/>
      <c r="Y15" s="7">
        <f t="shared" ca="1" si="7"/>
        <v>0</v>
      </c>
      <c r="Z15" s="9"/>
      <c r="AA15" s="12"/>
      <c r="AB15" s="7">
        <f t="shared" ca="1" si="8"/>
        <v>0</v>
      </c>
      <c r="AC15" s="9"/>
      <c r="AD15" s="12"/>
      <c r="AE15" s="7">
        <f t="shared" ca="1" si="9"/>
        <v>0</v>
      </c>
      <c r="AF15" s="9"/>
      <c r="AG15" s="12"/>
      <c r="AH15" s="7">
        <f t="shared" ca="1" si="10"/>
        <v>0</v>
      </c>
      <c r="AI15" s="9"/>
      <c r="AJ15" s="12"/>
      <c r="AK15" s="7">
        <f t="shared" ca="1" si="11"/>
        <v>0</v>
      </c>
      <c r="AL15" s="9"/>
      <c r="AM15" s="12"/>
      <c r="AN15" s="7">
        <f t="shared" ca="1" si="12"/>
        <v>0</v>
      </c>
      <c r="AO15" s="9"/>
      <c r="AP15" s="12"/>
      <c r="AQ15" s="7">
        <f t="shared" ca="1" si="13"/>
        <v>0</v>
      </c>
      <c r="AR15" s="9"/>
      <c r="AS15" s="12"/>
      <c r="AT15" s="7">
        <f t="shared" ca="1" si="14"/>
        <v>0</v>
      </c>
      <c r="AU15" s="9"/>
      <c r="AV15" s="12"/>
      <c r="AW15" s="7">
        <f t="shared" ca="1" si="15"/>
        <v>0</v>
      </c>
      <c r="AX15" s="9"/>
      <c r="AY15" s="12"/>
      <c r="AZ15" s="7">
        <f t="shared" ca="1" si="16"/>
        <v>0</v>
      </c>
      <c r="BA15" s="9"/>
      <c r="BB15" s="12"/>
      <c r="BC15" s="7">
        <f t="shared" ca="1" si="17"/>
        <v>0</v>
      </c>
      <c r="BD15" s="9"/>
      <c r="BE15" s="127">
        <f t="shared" ca="1" si="18"/>
        <v>0</v>
      </c>
      <c r="BF15" s="287">
        <f t="shared" si="19"/>
        <v>0</v>
      </c>
      <c r="BG15" s="288"/>
      <c r="BH15" s="289"/>
      <c r="BI15" s="14">
        <f t="shared" ca="1" si="20"/>
        <v>0</v>
      </c>
    </row>
    <row r="16" spans="1:61" ht="15.75" thickBot="1" x14ac:dyDescent="0.3">
      <c r="A16" s="5">
        <f t="shared" si="21"/>
        <v>7</v>
      </c>
      <c r="B16" s="121"/>
      <c r="C16" s="12"/>
      <c r="D16" s="126">
        <f t="shared" ca="1" si="0"/>
        <v>0</v>
      </c>
      <c r="E16" s="9"/>
      <c r="F16" s="12"/>
      <c r="G16" s="126">
        <f t="shared" ca="1" si="1"/>
        <v>0</v>
      </c>
      <c r="H16" s="9"/>
      <c r="I16" s="12"/>
      <c r="J16" s="7">
        <f t="shared" ca="1" si="2"/>
        <v>0</v>
      </c>
      <c r="K16" s="9"/>
      <c r="L16" s="12"/>
      <c r="M16" s="126">
        <f t="shared" ca="1" si="3"/>
        <v>0</v>
      </c>
      <c r="N16" s="9"/>
      <c r="O16" s="12"/>
      <c r="P16" s="7">
        <f t="shared" ca="1" si="4"/>
        <v>0</v>
      </c>
      <c r="Q16" s="9"/>
      <c r="R16" s="12"/>
      <c r="S16" s="7">
        <f t="shared" ca="1" si="5"/>
        <v>0</v>
      </c>
      <c r="T16" s="9"/>
      <c r="U16" s="12"/>
      <c r="V16" s="7">
        <f t="shared" ca="1" si="6"/>
        <v>0</v>
      </c>
      <c r="W16" s="9"/>
      <c r="X16" s="12"/>
      <c r="Y16" s="7">
        <f t="shared" ca="1" si="7"/>
        <v>0</v>
      </c>
      <c r="Z16" s="9"/>
      <c r="AA16" s="12"/>
      <c r="AB16" s="7">
        <f t="shared" ca="1" si="8"/>
        <v>0</v>
      </c>
      <c r="AC16" s="9"/>
      <c r="AD16" s="12"/>
      <c r="AE16" s="7">
        <f t="shared" ca="1" si="9"/>
        <v>0</v>
      </c>
      <c r="AF16" s="9"/>
      <c r="AG16" s="12"/>
      <c r="AH16" s="7">
        <f t="shared" ca="1" si="10"/>
        <v>0</v>
      </c>
      <c r="AI16" s="9"/>
      <c r="AJ16" s="12"/>
      <c r="AK16" s="7">
        <f t="shared" ca="1" si="11"/>
        <v>0</v>
      </c>
      <c r="AL16" s="9"/>
      <c r="AM16" s="12"/>
      <c r="AN16" s="7">
        <f t="shared" ca="1" si="12"/>
        <v>0</v>
      </c>
      <c r="AO16" s="9"/>
      <c r="AP16" s="12"/>
      <c r="AQ16" s="7">
        <f t="shared" ca="1" si="13"/>
        <v>0</v>
      </c>
      <c r="AR16" s="9"/>
      <c r="AS16" s="12"/>
      <c r="AT16" s="7">
        <f t="shared" ca="1" si="14"/>
        <v>0</v>
      </c>
      <c r="AU16" s="9"/>
      <c r="AV16" s="12"/>
      <c r="AW16" s="7">
        <f t="shared" ca="1" si="15"/>
        <v>0</v>
      </c>
      <c r="AX16" s="9"/>
      <c r="AY16" s="12"/>
      <c r="AZ16" s="7">
        <f t="shared" ca="1" si="16"/>
        <v>0</v>
      </c>
      <c r="BA16" s="9"/>
      <c r="BB16" s="12"/>
      <c r="BC16" s="7">
        <f t="shared" ca="1" si="17"/>
        <v>0</v>
      </c>
      <c r="BD16" s="9"/>
      <c r="BE16" s="127">
        <f t="shared" ca="1" si="18"/>
        <v>0</v>
      </c>
      <c r="BF16" s="287">
        <f t="shared" si="19"/>
        <v>0</v>
      </c>
      <c r="BG16" s="288"/>
      <c r="BH16" s="289"/>
      <c r="BI16" s="14">
        <f t="shared" ca="1" si="20"/>
        <v>0</v>
      </c>
    </row>
    <row r="17" spans="1:61" ht="15.75" thickBot="1" x14ac:dyDescent="0.3">
      <c r="A17" s="28">
        <f t="shared" si="21"/>
        <v>8</v>
      </c>
      <c r="B17" s="135"/>
      <c r="C17" s="12"/>
      <c r="D17" s="126">
        <f t="shared" ca="1" si="0"/>
        <v>0</v>
      </c>
      <c r="E17" s="9"/>
      <c r="F17" s="12"/>
      <c r="G17" s="126">
        <f t="shared" ca="1" si="1"/>
        <v>0</v>
      </c>
      <c r="H17" s="9"/>
      <c r="I17" s="12"/>
      <c r="J17" s="7">
        <f t="shared" ca="1" si="2"/>
        <v>0</v>
      </c>
      <c r="K17" s="9"/>
      <c r="L17" s="12"/>
      <c r="M17" s="126">
        <f t="shared" ca="1" si="3"/>
        <v>0</v>
      </c>
      <c r="N17" s="9"/>
      <c r="O17" s="12"/>
      <c r="P17" s="7">
        <f t="shared" ca="1" si="4"/>
        <v>0</v>
      </c>
      <c r="Q17" s="9"/>
      <c r="R17" s="12"/>
      <c r="S17" s="7">
        <f t="shared" ca="1" si="5"/>
        <v>0</v>
      </c>
      <c r="T17" s="9"/>
      <c r="U17" s="12"/>
      <c r="V17" s="7">
        <f t="shared" ca="1" si="6"/>
        <v>0</v>
      </c>
      <c r="W17" s="9"/>
      <c r="X17" s="12"/>
      <c r="Y17" s="7">
        <f t="shared" ca="1" si="7"/>
        <v>0</v>
      </c>
      <c r="Z17" s="9"/>
      <c r="AA17" s="12"/>
      <c r="AB17" s="7">
        <f t="shared" ca="1" si="8"/>
        <v>0</v>
      </c>
      <c r="AC17" s="9"/>
      <c r="AD17" s="12"/>
      <c r="AE17" s="7">
        <f t="shared" ca="1" si="9"/>
        <v>0</v>
      </c>
      <c r="AF17" s="9"/>
      <c r="AG17" s="12"/>
      <c r="AH17" s="7">
        <f t="shared" ca="1" si="10"/>
        <v>0</v>
      </c>
      <c r="AI17" s="9"/>
      <c r="AJ17" s="12"/>
      <c r="AK17" s="7">
        <f t="shared" ca="1" si="11"/>
        <v>0</v>
      </c>
      <c r="AL17" s="9"/>
      <c r="AM17" s="12"/>
      <c r="AN17" s="7">
        <f t="shared" ca="1" si="12"/>
        <v>0</v>
      </c>
      <c r="AO17" s="9"/>
      <c r="AP17" s="12"/>
      <c r="AQ17" s="7">
        <f t="shared" ca="1" si="13"/>
        <v>0</v>
      </c>
      <c r="AR17" s="9"/>
      <c r="AS17" s="12"/>
      <c r="AT17" s="7">
        <f t="shared" ca="1" si="14"/>
        <v>0</v>
      </c>
      <c r="AU17" s="9"/>
      <c r="AV17" s="12"/>
      <c r="AW17" s="7">
        <f t="shared" ca="1" si="15"/>
        <v>0</v>
      </c>
      <c r="AX17" s="9"/>
      <c r="AY17" s="12"/>
      <c r="AZ17" s="7">
        <f t="shared" ca="1" si="16"/>
        <v>0</v>
      </c>
      <c r="BA17" s="9"/>
      <c r="BB17" s="12"/>
      <c r="BC17" s="7">
        <f t="shared" ca="1" si="17"/>
        <v>0</v>
      </c>
      <c r="BD17" s="9"/>
      <c r="BE17" s="127">
        <f t="shared" ca="1" si="18"/>
        <v>0</v>
      </c>
      <c r="BF17" s="287">
        <f t="shared" si="19"/>
        <v>0</v>
      </c>
      <c r="BG17" s="288"/>
      <c r="BH17" s="289"/>
      <c r="BI17" s="14">
        <f t="shared" ca="1" si="20"/>
        <v>0</v>
      </c>
    </row>
    <row r="18" spans="1:61" ht="15.75" thickBot="1" x14ac:dyDescent="0.3">
      <c r="A18" s="5">
        <f t="shared" si="21"/>
        <v>9</v>
      </c>
      <c r="B18" s="3"/>
      <c r="C18" s="12"/>
      <c r="D18" s="126">
        <f t="shared" ca="1" si="0"/>
        <v>0</v>
      </c>
      <c r="E18" s="9"/>
      <c r="F18" s="12"/>
      <c r="G18" s="126">
        <f t="shared" ca="1" si="1"/>
        <v>0</v>
      </c>
      <c r="H18" s="9"/>
      <c r="I18" s="12"/>
      <c r="J18" s="7">
        <f t="shared" ca="1" si="2"/>
        <v>0</v>
      </c>
      <c r="K18" s="9"/>
      <c r="L18" s="12"/>
      <c r="M18" s="126">
        <f t="shared" ca="1" si="3"/>
        <v>0</v>
      </c>
      <c r="N18" s="9"/>
      <c r="O18" s="12"/>
      <c r="P18" s="7">
        <f t="shared" ca="1" si="4"/>
        <v>0</v>
      </c>
      <c r="Q18" s="9"/>
      <c r="R18" s="12"/>
      <c r="S18" s="7">
        <f t="shared" ca="1" si="5"/>
        <v>0</v>
      </c>
      <c r="T18" s="9"/>
      <c r="U18" s="12"/>
      <c r="V18" s="7">
        <f t="shared" ca="1" si="6"/>
        <v>0</v>
      </c>
      <c r="W18" s="9"/>
      <c r="X18" s="12"/>
      <c r="Y18" s="7">
        <f t="shared" ca="1" si="7"/>
        <v>0</v>
      </c>
      <c r="Z18" s="9"/>
      <c r="AA18" s="12"/>
      <c r="AB18" s="7">
        <f t="shared" ca="1" si="8"/>
        <v>0</v>
      </c>
      <c r="AC18" s="9"/>
      <c r="AD18" s="12"/>
      <c r="AE18" s="7">
        <f t="shared" ca="1" si="9"/>
        <v>0</v>
      </c>
      <c r="AF18" s="9"/>
      <c r="AG18" s="12"/>
      <c r="AH18" s="7">
        <f t="shared" ca="1" si="10"/>
        <v>0</v>
      </c>
      <c r="AI18" s="9"/>
      <c r="AJ18" s="12"/>
      <c r="AK18" s="7">
        <f t="shared" ca="1" si="11"/>
        <v>0</v>
      </c>
      <c r="AL18" s="9"/>
      <c r="AM18" s="12"/>
      <c r="AN18" s="7">
        <f t="shared" ca="1" si="12"/>
        <v>0</v>
      </c>
      <c r="AO18" s="9"/>
      <c r="AP18" s="12"/>
      <c r="AQ18" s="7">
        <f t="shared" ca="1" si="13"/>
        <v>0</v>
      </c>
      <c r="AR18" s="9"/>
      <c r="AS18" s="12"/>
      <c r="AT18" s="7">
        <f t="shared" ca="1" si="14"/>
        <v>0</v>
      </c>
      <c r="AU18" s="9"/>
      <c r="AV18" s="12"/>
      <c r="AW18" s="7">
        <f t="shared" ca="1" si="15"/>
        <v>0</v>
      </c>
      <c r="AX18" s="9"/>
      <c r="AY18" s="12"/>
      <c r="AZ18" s="7">
        <f t="shared" ca="1" si="16"/>
        <v>0</v>
      </c>
      <c r="BA18" s="9"/>
      <c r="BB18" s="12"/>
      <c r="BC18" s="7">
        <f t="shared" ca="1" si="17"/>
        <v>0</v>
      </c>
      <c r="BD18" s="9"/>
      <c r="BE18" s="127">
        <f t="shared" ca="1" si="18"/>
        <v>0</v>
      </c>
      <c r="BF18" s="287">
        <f t="shared" si="19"/>
        <v>0</v>
      </c>
      <c r="BG18" s="288"/>
      <c r="BH18" s="289"/>
      <c r="BI18" s="14">
        <f t="shared" ca="1" si="20"/>
        <v>0</v>
      </c>
    </row>
    <row r="19" spans="1:61" ht="15.75" thickBot="1" x14ac:dyDescent="0.3">
      <c r="A19" s="5">
        <f t="shared" si="21"/>
        <v>10</v>
      </c>
      <c r="B19" s="3"/>
      <c r="C19" s="12"/>
      <c r="D19" s="126">
        <f t="shared" ca="1" si="0"/>
        <v>0</v>
      </c>
      <c r="E19" s="9"/>
      <c r="F19" s="12"/>
      <c r="G19" s="126">
        <f t="shared" ca="1" si="1"/>
        <v>0</v>
      </c>
      <c r="H19" s="9"/>
      <c r="I19" s="12"/>
      <c r="J19" s="7">
        <f t="shared" ca="1" si="2"/>
        <v>0</v>
      </c>
      <c r="K19" s="9"/>
      <c r="L19" s="12"/>
      <c r="M19" s="126">
        <f t="shared" ca="1" si="3"/>
        <v>0</v>
      </c>
      <c r="N19" s="9"/>
      <c r="O19" s="12"/>
      <c r="P19" s="7">
        <f t="shared" ca="1" si="4"/>
        <v>0</v>
      </c>
      <c r="Q19" s="9"/>
      <c r="R19" s="12"/>
      <c r="S19" s="7">
        <f t="shared" ca="1" si="5"/>
        <v>0</v>
      </c>
      <c r="T19" s="9"/>
      <c r="U19" s="12"/>
      <c r="V19" s="7">
        <f t="shared" ca="1" si="6"/>
        <v>0</v>
      </c>
      <c r="W19" s="9"/>
      <c r="X19" s="12"/>
      <c r="Y19" s="7">
        <f t="shared" ca="1" si="7"/>
        <v>0</v>
      </c>
      <c r="Z19" s="9"/>
      <c r="AA19" s="12"/>
      <c r="AB19" s="7">
        <f t="shared" ca="1" si="8"/>
        <v>0</v>
      </c>
      <c r="AC19" s="9"/>
      <c r="AD19" s="12"/>
      <c r="AE19" s="7">
        <f t="shared" ca="1" si="9"/>
        <v>0</v>
      </c>
      <c r="AF19" s="9"/>
      <c r="AG19" s="12"/>
      <c r="AH19" s="7">
        <f t="shared" ca="1" si="10"/>
        <v>0</v>
      </c>
      <c r="AI19" s="9"/>
      <c r="AJ19" s="12"/>
      <c r="AK19" s="7">
        <f t="shared" ca="1" si="11"/>
        <v>0</v>
      </c>
      <c r="AL19" s="9"/>
      <c r="AM19" s="12"/>
      <c r="AN19" s="7">
        <f t="shared" ca="1" si="12"/>
        <v>0</v>
      </c>
      <c r="AO19" s="9"/>
      <c r="AP19" s="12"/>
      <c r="AQ19" s="7">
        <f t="shared" ca="1" si="13"/>
        <v>0</v>
      </c>
      <c r="AR19" s="9"/>
      <c r="AS19" s="12"/>
      <c r="AT19" s="7">
        <f t="shared" ca="1" si="14"/>
        <v>0</v>
      </c>
      <c r="AU19" s="9"/>
      <c r="AV19" s="12"/>
      <c r="AW19" s="7">
        <f t="shared" ca="1" si="15"/>
        <v>0</v>
      </c>
      <c r="AX19" s="9"/>
      <c r="AY19" s="12"/>
      <c r="AZ19" s="7">
        <f t="shared" ca="1" si="16"/>
        <v>0</v>
      </c>
      <c r="BA19" s="9"/>
      <c r="BB19" s="12"/>
      <c r="BC19" s="7">
        <f t="shared" ca="1" si="17"/>
        <v>0</v>
      </c>
      <c r="BD19" s="9"/>
      <c r="BE19" s="127">
        <f t="shared" ca="1" si="18"/>
        <v>0</v>
      </c>
      <c r="BF19" s="287">
        <f t="shared" si="19"/>
        <v>0</v>
      </c>
      <c r="BG19" s="288"/>
      <c r="BH19" s="289"/>
      <c r="BI19" s="14">
        <f t="shared" ca="1" si="20"/>
        <v>0</v>
      </c>
    </row>
    <row r="20" spans="1:61" ht="15.75" thickBot="1" x14ac:dyDescent="0.3">
      <c r="A20" s="5">
        <f t="shared" si="21"/>
        <v>11</v>
      </c>
      <c r="B20" s="3"/>
      <c r="C20" s="12"/>
      <c r="D20" s="126">
        <f t="shared" ca="1" si="0"/>
        <v>0</v>
      </c>
      <c r="E20" s="9"/>
      <c r="F20" s="12"/>
      <c r="G20" s="126">
        <f t="shared" ca="1" si="1"/>
        <v>0</v>
      </c>
      <c r="H20" s="9"/>
      <c r="I20" s="12"/>
      <c r="J20" s="7">
        <f t="shared" ca="1" si="2"/>
        <v>0</v>
      </c>
      <c r="K20" s="9"/>
      <c r="L20" s="12"/>
      <c r="M20" s="126">
        <f t="shared" ca="1" si="3"/>
        <v>0</v>
      </c>
      <c r="N20" s="9"/>
      <c r="O20" s="12"/>
      <c r="P20" s="7">
        <f t="shared" ca="1" si="4"/>
        <v>0</v>
      </c>
      <c r="Q20" s="9"/>
      <c r="R20" s="12"/>
      <c r="S20" s="7">
        <f t="shared" ca="1" si="5"/>
        <v>0</v>
      </c>
      <c r="T20" s="9"/>
      <c r="U20" s="12"/>
      <c r="V20" s="7">
        <f t="shared" ca="1" si="6"/>
        <v>0</v>
      </c>
      <c r="W20" s="9"/>
      <c r="X20" s="12"/>
      <c r="Y20" s="7">
        <f t="shared" ca="1" si="7"/>
        <v>0</v>
      </c>
      <c r="Z20" s="9"/>
      <c r="AA20" s="12"/>
      <c r="AB20" s="7">
        <f t="shared" ca="1" si="8"/>
        <v>0</v>
      </c>
      <c r="AC20" s="9"/>
      <c r="AD20" s="12"/>
      <c r="AE20" s="7">
        <f t="shared" ca="1" si="9"/>
        <v>0</v>
      </c>
      <c r="AF20" s="9"/>
      <c r="AG20" s="12"/>
      <c r="AH20" s="7">
        <f t="shared" ca="1" si="10"/>
        <v>0</v>
      </c>
      <c r="AI20" s="9"/>
      <c r="AJ20" s="12"/>
      <c r="AK20" s="7">
        <f t="shared" ca="1" si="11"/>
        <v>0</v>
      </c>
      <c r="AL20" s="9"/>
      <c r="AM20" s="12"/>
      <c r="AN20" s="7">
        <f t="shared" ca="1" si="12"/>
        <v>0</v>
      </c>
      <c r="AO20" s="9"/>
      <c r="AP20" s="12"/>
      <c r="AQ20" s="7">
        <f t="shared" ca="1" si="13"/>
        <v>0</v>
      </c>
      <c r="AR20" s="9"/>
      <c r="AS20" s="12"/>
      <c r="AT20" s="7">
        <f t="shared" ca="1" si="14"/>
        <v>0</v>
      </c>
      <c r="AU20" s="9"/>
      <c r="AV20" s="12"/>
      <c r="AW20" s="7">
        <f t="shared" ca="1" si="15"/>
        <v>0</v>
      </c>
      <c r="AX20" s="9"/>
      <c r="AY20" s="12"/>
      <c r="AZ20" s="7">
        <f t="shared" ca="1" si="16"/>
        <v>0</v>
      </c>
      <c r="BA20" s="9"/>
      <c r="BB20" s="12"/>
      <c r="BC20" s="7">
        <f t="shared" ca="1" si="17"/>
        <v>0</v>
      </c>
      <c r="BD20" s="9"/>
      <c r="BE20" s="127">
        <f t="shared" ca="1" si="18"/>
        <v>0</v>
      </c>
      <c r="BF20" s="287">
        <f t="shared" si="19"/>
        <v>0</v>
      </c>
      <c r="BG20" s="288"/>
      <c r="BH20" s="289"/>
      <c r="BI20" s="14">
        <f t="shared" ca="1" si="20"/>
        <v>0</v>
      </c>
    </row>
    <row r="21" spans="1:61" ht="15.75" thickBot="1" x14ac:dyDescent="0.3">
      <c r="A21" s="5">
        <f t="shared" si="21"/>
        <v>12</v>
      </c>
      <c r="B21" s="3"/>
      <c r="C21" s="12"/>
      <c r="D21" s="126">
        <f t="shared" ca="1" si="0"/>
        <v>0</v>
      </c>
      <c r="E21" s="9"/>
      <c r="F21" s="12"/>
      <c r="G21" s="126">
        <f t="shared" ca="1" si="1"/>
        <v>0</v>
      </c>
      <c r="H21" s="9"/>
      <c r="I21" s="12"/>
      <c r="J21" s="7">
        <f t="shared" ca="1" si="2"/>
        <v>0</v>
      </c>
      <c r="K21" s="9"/>
      <c r="L21" s="12"/>
      <c r="M21" s="126">
        <f t="shared" ca="1" si="3"/>
        <v>0</v>
      </c>
      <c r="N21" s="9"/>
      <c r="O21" s="12"/>
      <c r="P21" s="7">
        <f t="shared" ca="1" si="4"/>
        <v>0</v>
      </c>
      <c r="Q21" s="9"/>
      <c r="R21" s="12"/>
      <c r="S21" s="7">
        <f t="shared" ca="1" si="5"/>
        <v>0</v>
      </c>
      <c r="T21" s="9"/>
      <c r="U21" s="12"/>
      <c r="V21" s="7">
        <f t="shared" ca="1" si="6"/>
        <v>0</v>
      </c>
      <c r="W21" s="9"/>
      <c r="X21" s="12"/>
      <c r="Y21" s="7">
        <f t="shared" ca="1" si="7"/>
        <v>0</v>
      </c>
      <c r="Z21" s="9"/>
      <c r="AA21" s="12"/>
      <c r="AB21" s="7">
        <f t="shared" ca="1" si="8"/>
        <v>0</v>
      </c>
      <c r="AC21" s="9"/>
      <c r="AD21" s="12"/>
      <c r="AE21" s="7">
        <f t="shared" ca="1" si="9"/>
        <v>0</v>
      </c>
      <c r="AF21" s="9"/>
      <c r="AG21" s="12"/>
      <c r="AH21" s="7">
        <f t="shared" ca="1" si="10"/>
        <v>0</v>
      </c>
      <c r="AI21" s="9"/>
      <c r="AJ21" s="12"/>
      <c r="AK21" s="7">
        <f t="shared" ca="1" si="11"/>
        <v>0</v>
      </c>
      <c r="AL21" s="9"/>
      <c r="AM21" s="12"/>
      <c r="AN21" s="7">
        <f t="shared" ca="1" si="12"/>
        <v>0</v>
      </c>
      <c r="AO21" s="9"/>
      <c r="AP21" s="12"/>
      <c r="AQ21" s="7">
        <f t="shared" ca="1" si="13"/>
        <v>0</v>
      </c>
      <c r="AR21" s="9"/>
      <c r="AS21" s="12"/>
      <c r="AT21" s="7">
        <f t="shared" ca="1" si="14"/>
        <v>0</v>
      </c>
      <c r="AU21" s="9"/>
      <c r="AV21" s="12"/>
      <c r="AW21" s="7">
        <f t="shared" ca="1" si="15"/>
        <v>0</v>
      </c>
      <c r="AX21" s="9"/>
      <c r="AY21" s="12"/>
      <c r="AZ21" s="7">
        <f t="shared" ca="1" si="16"/>
        <v>0</v>
      </c>
      <c r="BA21" s="9"/>
      <c r="BB21" s="12"/>
      <c r="BC21" s="7">
        <f t="shared" ca="1" si="17"/>
        <v>0</v>
      </c>
      <c r="BD21" s="9"/>
      <c r="BE21" s="127">
        <f t="shared" ca="1" si="18"/>
        <v>0</v>
      </c>
      <c r="BF21" s="287">
        <f t="shared" si="19"/>
        <v>0</v>
      </c>
      <c r="BG21" s="288"/>
      <c r="BH21" s="289"/>
      <c r="BI21" s="14">
        <f t="shared" ca="1" si="20"/>
        <v>0</v>
      </c>
    </row>
    <row r="22" spans="1:61" ht="15.75" thickBot="1" x14ac:dyDescent="0.3">
      <c r="A22" s="5">
        <f t="shared" si="21"/>
        <v>13</v>
      </c>
      <c r="B22" s="3"/>
      <c r="C22" s="12"/>
      <c r="D22" s="126">
        <f t="shared" ca="1" si="0"/>
        <v>0</v>
      </c>
      <c r="E22" s="9"/>
      <c r="F22" s="12"/>
      <c r="G22" s="126">
        <f t="shared" ca="1" si="1"/>
        <v>0</v>
      </c>
      <c r="H22" s="9"/>
      <c r="I22" s="12"/>
      <c r="J22" s="7">
        <f t="shared" ca="1" si="2"/>
        <v>0</v>
      </c>
      <c r="K22" s="9"/>
      <c r="L22" s="12"/>
      <c r="M22" s="126">
        <f t="shared" ca="1" si="3"/>
        <v>0</v>
      </c>
      <c r="N22" s="9"/>
      <c r="O22" s="12"/>
      <c r="P22" s="7">
        <f t="shared" ca="1" si="4"/>
        <v>0</v>
      </c>
      <c r="Q22" s="9"/>
      <c r="R22" s="12"/>
      <c r="S22" s="7">
        <f t="shared" ca="1" si="5"/>
        <v>0</v>
      </c>
      <c r="T22" s="9"/>
      <c r="U22" s="12"/>
      <c r="V22" s="7">
        <f t="shared" ca="1" si="6"/>
        <v>0</v>
      </c>
      <c r="W22" s="9"/>
      <c r="X22" s="12"/>
      <c r="Y22" s="7">
        <f t="shared" ca="1" si="7"/>
        <v>0</v>
      </c>
      <c r="Z22" s="9"/>
      <c r="AA22" s="12"/>
      <c r="AB22" s="7">
        <f t="shared" ca="1" si="8"/>
        <v>0</v>
      </c>
      <c r="AC22" s="9"/>
      <c r="AD22" s="12"/>
      <c r="AE22" s="7">
        <f t="shared" ca="1" si="9"/>
        <v>0</v>
      </c>
      <c r="AF22" s="9"/>
      <c r="AG22" s="12"/>
      <c r="AH22" s="7">
        <f t="shared" ca="1" si="10"/>
        <v>0</v>
      </c>
      <c r="AI22" s="9"/>
      <c r="AJ22" s="12"/>
      <c r="AK22" s="7">
        <f t="shared" ca="1" si="11"/>
        <v>0</v>
      </c>
      <c r="AL22" s="9"/>
      <c r="AM22" s="12"/>
      <c r="AN22" s="7">
        <f t="shared" ca="1" si="12"/>
        <v>0</v>
      </c>
      <c r="AO22" s="9"/>
      <c r="AP22" s="12"/>
      <c r="AQ22" s="7">
        <f t="shared" ca="1" si="13"/>
        <v>0</v>
      </c>
      <c r="AR22" s="9"/>
      <c r="AS22" s="12"/>
      <c r="AT22" s="7">
        <f t="shared" ca="1" si="14"/>
        <v>0</v>
      </c>
      <c r="AU22" s="9"/>
      <c r="AV22" s="12"/>
      <c r="AW22" s="7">
        <f t="shared" ca="1" si="15"/>
        <v>0</v>
      </c>
      <c r="AX22" s="9"/>
      <c r="AY22" s="12"/>
      <c r="AZ22" s="7">
        <f t="shared" ca="1" si="16"/>
        <v>0</v>
      </c>
      <c r="BA22" s="9"/>
      <c r="BB22" s="12"/>
      <c r="BC22" s="7">
        <f t="shared" ca="1" si="17"/>
        <v>0</v>
      </c>
      <c r="BD22" s="9"/>
      <c r="BE22" s="127">
        <f t="shared" ca="1" si="18"/>
        <v>0</v>
      </c>
      <c r="BF22" s="287">
        <f t="shared" si="19"/>
        <v>0</v>
      </c>
      <c r="BG22" s="288"/>
      <c r="BH22" s="289"/>
      <c r="BI22" s="14">
        <f t="shared" ca="1" si="20"/>
        <v>0</v>
      </c>
    </row>
  </sheetData>
  <mergeCells count="81">
    <mergeCell ref="C5:E5"/>
    <mergeCell ref="F5:H5"/>
    <mergeCell ref="I5:K5"/>
    <mergeCell ref="L5:N5"/>
    <mergeCell ref="O5:Q5"/>
    <mergeCell ref="AY5:BA5"/>
    <mergeCell ref="BB5:BD5"/>
    <mergeCell ref="U5:W5"/>
    <mergeCell ref="X5:Z5"/>
    <mergeCell ref="AA5:AC5"/>
    <mergeCell ref="AD5:AF5"/>
    <mergeCell ref="AG5:AI5"/>
    <mergeCell ref="AJ5:AL5"/>
    <mergeCell ref="R6:T6"/>
    <mergeCell ref="AM5:AO5"/>
    <mergeCell ref="AP5:AR5"/>
    <mergeCell ref="AS5:AU5"/>
    <mergeCell ref="AV5:AX5"/>
    <mergeCell ref="R5:T5"/>
    <mergeCell ref="C6:E6"/>
    <mergeCell ref="F6:H6"/>
    <mergeCell ref="I6:K6"/>
    <mergeCell ref="L6:N6"/>
    <mergeCell ref="O6:Q6"/>
    <mergeCell ref="BB6:BD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C7:E7"/>
    <mergeCell ref="F7:H7"/>
    <mergeCell ref="I7:K7"/>
    <mergeCell ref="L7:N7"/>
    <mergeCell ref="O7:Q7"/>
    <mergeCell ref="AY7:BA7"/>
    <mergeCell ref="BB7:BD7"/>
    <mergeCell ref="U7:W7"/>
    <mergeCell ref="X7:Z7"/>
    <mergeCell ref="AA7:AC7"/>
    <mergeCell ref="AD7:AF7"/>
    <mergeCell ref="AG7:AI7"/>
    <mergeCell ref="AJ7:AL7"/>
    <mergeCell ref="R8:T8"/>
    <mergeCell ref="AM7:AO7"/>
    <mergeCell ref="AP7:AR7"/>
    <mergeCell ref="AS7:AU7"/>
    <mergeCell ref="AV7:AX7"/>
    <mergeCell ref="R7:T7"/>
    <mergeCell ref="C8:E8"/>
    <mergeCell ref="F8:H8"/>
    <mergeCell ref="I8:K8"/>
    <mergeCell ref="L8:N8"/>
    <mergeCell ref="O8:Q8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BF20:BH20"/>
    <mergeCell ref="BF21:BH21"/>
    <mergeCell ref="BF22:BH22"/>
    <mergeCell ref="BF9:BH9"/>
    <mergeCell ref="BF15:BH15"/>
    <mergeCell ref="BF16:BH16"/>
    <mergeCell ref="BF17:BH17"/>
    <mergeCell ref="BF18:BH18"/>
    <mergeCell ref="BF19:BH19"/>
  </mergeCells>
  <conditionalFormatting sqref="BI10:BI22">
    <cfRule type="cellIs" dxfId="8" priority="1" stopIfTrue="1" operator="equal">
      <formula>3</formula>
    </cfRule>
    <cfRule type="cellIs" dxfId="7" priority="2" stopIfTrue="1" operator="equal">
      <formula>2</formula>
    </cfRule>
    <cfRule type="cellIs" dxfId="6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R18"/>
  <sheetViews>
    <sheetView showWhiteSpace="0" zoomScale="70" zoomScaleNormal="70" workbookViewId="0">
      <selection activeCell="U5" sqref="U5:W8"/>
    </sheetView>
  </sheetViews>
  <sheetFormatPr defaultRowHeight="15" x14ac:dyDescent="0.25"/>
  <cols>
    <col min="1" max="1" width="4.140625" customWidth="1"/>
    <col min="2" max="2" width="55.42578125" bestFit="1" customWidth="1"/>
    <col min="3" max="20" width="6.7109375" hidden="1" customWidth="1"/>
    <col min="21" max="23" width="6.7109375" customWidth="1"/>
    <col min="24" max="47" width="6.7109375" hidden="1" customWidth="1"/>
    <col min="48" max="65" width="9.140625" hidden="1" customWidth="1"/>
    <col min="67" max="67" width="11.7109375" customWidth="1"/>
    <col min="68" max="68" width="15.140625" customWidth="1"/>
    <col min="69" max="69" width="17.7109375" customWidth="1"/>
  </cols>
  <sheetData>
    <row r="4" spans="1:70" ht="15.75" thickBot="1" x14ac:dyDescent="0.3"/>
    <row r="5" spans="1:70" ht="76.5" customHeight="1" thickBot="1" x14ac:dyDescent="0.3">
      <c r="A5" s="1"/>
      <c r="B5" s="4" t="s">
        <v>4</v>
      </c>
      <c r="C5" s="311"/>
      <c r="D5" s="312"/>
      <c r="E5" s="313"/>
      <c r="F5" s="311"/>
      <c r="G5" s="312"/>
      <c r="H5" s="313"/>
      <c r="I5" s="311"/>
      <c r="J5" s="312"/>
      <c r="K5" s="313"/>
      <c r="L5" s="311"/>
      <c r="M5" s="312"/>
      <c r="N5" s="313"/>
      <c r="O5" s="311"/>
      <c r="P5" s="312"/>
      <c r="Q5" s="313"/>
      <c r="R5" s="311"/>
      <c r="S5" s="312"/>
      <c r="T5" s="313"/>
      <c r="U5" s="311"/>
      <c r="V5" s="312"/>
      <c r="W5" s="300"/>
      <c r="X5" s="311"/>
      <c r="Y5" s="312"/>
      <c r="Z5" s="313"/>
      <c r="AA5" s="311"/>
      <c r="AB5" s="312"/>
      <c r="AC5" s="313"/>
      <c r="AD5" s="311"/>
      <c r="AE5" s="312"/>
      <c r="AF5" s="313"/>
      <c r="AG5" s="311"/>
      <c r="AH5" s="312"/>
      <c r="AI5" s="313"/>
      <c r="AJ5" s="311"/>
      <c r="AK5" s="312"/>
      <c r="AL5" s="313"/>
      <c r="AM5" s="311"/>
      <c r="AN5" s="312"/>
      <c r="AO5" s="300"/>
      <c r="AP5" s="311"/>
      <c r="AQ5" s="312"/>
      <c r="AR5" s="300"/>
      <c r="AS5" s="309"/>
      <c r="AT5" s="310"/>
      <c r="AU5" s="343"/>
      <c r="AV5" s="309"/>
      <c r="AW5" s="310"/>
      <c r="AX5" s="297"/>
      <c r="AY5" s="309"/>
      <c r="AZ5" s="310"/>
      <c r="BA5" s="297"/>
      <c r="BB5" s="309"/>
      <c r="BC5" s="310"/>
      <c r="BD5" s="297"/>
      <c r="BE5" s="309"/>
      <c r="BF5" s="310"/>
      <c r="BG5" s="297"/>
      <c r="BH5" s="309"/>
      <c r="BI5" s="310"/>
      <c r="BJ5" s="297"/>
      <c r="BK5" s="309"/>
      <c r="BL5" s="310"/>
      <c r="BM5" s="297"/>
    </row>
    <row r="6" spans="1:70" ht="15.75" thickBot="1" x14ac:dyDescent="0.3">
      <c r="A6" s="1"/>
      <c r="B6" s="6" t="s">
        <v>1</v>
      </c>
      <c r="C6" s="298"/>
      <c r="D6" s="299"/>
      <c r="E6" s="304"/>
      <c r="F6" s="295"/>
      <c r="G6" s="296"/>
      <c r="H6" s="337"/>
      <c r="I6" s="298"/>
      <c r="J6" s="299"/>
      <c r="K6" s="304"/>
      <c r="L6" s="295"/>
      <c r="M6" s="296"/>
      <c r="N6" s="337"/>
      <c r="O6" s="374"/>
      <c r="P6" s="375"/>
      <c r="Q6" s="379"/>
      <c r="R6" s="298"/>
      <c r="S6" s="299"/>
      <c r="T6" s="304"/>
      <c r="U6" s="298"/>
      <c r="V6" s="299"/>
      <c r="W6" s="300"/>
      <c r="X6" s="298"/>
      <c r="Y6" s="299"/>
      <c r="Z6" s="304"/>
      <c r="AA6" s="298"/>
      <c r="AB6" s="299"/>
      <c r="AC6" s="300"/>
      <c r="AD6" s="295"/>
      <c r="AE6" s="296"/>
      <c r="AF6" s="337"/>
      <c r="AG6" s="298"/>
      <c r="AH6" s="299"/>
      <c r="AI6" s="300"/>
      <c r="AJ6" s="298"/>
      <c r="AK6" s="299"/>
      <c r="AL6" s="300"/>
      <c r="AM6" s="295"/>
      <c r="AN6" s="296"/>
      <c r="AO6" s="297"/>
      <c r="AP6" s="295"/>
      <c r="AQ6" s="296"/>
      <c r="AR6" s="297"/>
      <c r="AS6" s="295"/>
      <c r="AT6" s="296"/>
      <c r="AU6" s="297"/>
      <c r="AV6" s="295"/>
      <c r="AW6" s="296"/>
      <c r="AX6" s="297"/>
      <c r="AY6" s="295"/>
      <c r="AZ6" s="296"/>
      <c r="BA6" s="297"/>
      <c r="BB6" s="295"/>
      <c r="BC6" s="296"/>
      <c r="BD6" s="297"/>
      <c r="BE6" s="295"/>
      <c r="BF6" s="296"/>
      <c r="BG6" s="297"/>
      <c r="BH6" s="295"/>
      <c r="BI6" s="296"/>
      <c r="BJ6" s="297"/>
      <c r="BK6" s="295"/>
      <c r="BL6" s="296"/>
      <c r="BM6" s="297"/>
    </row>
    <row r="7" spans="1:70" ht="15.75" thickBot="1" x14ac:dyDescent="0.3">
      <c r="A7" s="1"/>
      <c r="B7" s="6" t="s">
        <v>5</v>
      </c>
      <c r="C7" s="305"/>
      <c r="D7" s="306"/>
      <c r="E7" s="308"/>
      <c r="F7" s="301"/>
      <c r="G7" s="302"/>
      <c r="H7" s="335"/>
      <c r="I7" s="305"/>
      <c r="J7" s="306"/>
      <c r="K7" s="308"/>
      <c r="L7" s="301"/>
      <c r="M7" s="302"/>
      <c r="N7" s="335"/>
      <c r="O7" s="301"/>
      <c r="P7" s="302"/>
      <c r="Q7" s="335"/>
      <c r="R7" s="305"/>
      <c r="S7" s="306"/>
      <c r="T7" s="308"/>
      <c r="U7" s="305"/>
      <c r="V7" s="306"/>
      <c r="W7" s="307"/>
      <c r="X7" s="305"/>
      <c r="Y7" s="306"/>
      <c r="Z7" s="308"/>
      <c r="AA7" s="305"/>
      <c r="AB7" s="306"/>
      <c r="AC7" s="307"/>
      <c r="AD7" s="301"/>
      <c r="AE7" s="302"/>
      <c r="AF7" s="335"/>
      <c r="AG7" s="305"/>
      <c r="AH7" s="306"/>
      <c r="AI7" s="307"/>
      <c r="AJ7" s="305"/>
      <c r="AK7" s="306"/>
      <c r="AL7" s="307"/>
      <c r="AM7" s="301"/>
      <c r="AN7" s="302"/>
      <c r="AO7" s="303"/>
      <c r="AP7" s="301"/>
      <c r="AQ7" s="302"/>
      <c r="AR7" s="303"/>
      <c r="AS7" s="301"/>
      <c r="AT7" s="302"/>
      <c r="AU7" s="303"/>
      <c r="AV7" s="301"/>
      <c r="AW7" s="302"/>
      <c r="AX7" s="303"/>
      <c r="AY7" s="301"/>
      <c r="AZ7" s="302"/>
      <c r="BA7" s="303"/>
      <c r="BB7" s="301"/>
      <c r="BC7" s="302"/>
      <c r="BD7" s="303"/>
      <c r="BE7" s="301"/>
      <c r="BF7" s="302"/>
      <c r="BG7" s="303"/>
      <c r="BH7" s="301"/>
      <c r="BI7" s="302"/>
      <c r="BJ7" s="303"/>
      <c r="BK7" s="301"/>
      <c r="BL7" s="302"/>
      <c r="BM7" s="303"/>
    </row>
    <row r="8" spans="1:70" ht="15.75" thickBot="1" x14ac:dyDescent="0.3">
      <c r="A8" s="1"/>
      <c r="B8" s="6" t="s">
        <v>0</v>
      </c>
      <c r="C8" s="298"/>
      <c r="D8" s="299"/>
      <c r="E8" s="304"/>
      <c r="F8" s="295"/>
      <c r="G8" s="296"/>
      <c r="H8" s="337"/>
      <c r="I8" s="298"/>
      <c r="J8" s="299"/>
      <c r="K8" s="304"/>
      <c r="L8" s="295"/>
      <c r="M8" s="296"/>
      <c r="N8" s="337"/>
      <c r="O8" s="295"/>
      <c r="P8" s="296"/>
      <c r="Q8" s="337"/>
      <c r="R8" s="295"/>
      <c r="S8" s="296"/>
      <c r="T8" s="337"/>
      <c r="U8" s="298"/>
      <c r="V8" s="299"/>
      <c r="W8" s="300"/>
      <c r="X8" s="298"/>
      <c r="Y8" s="299"/>
      <c r="Z8" s="304"/>
      <c r="AA8" s="298"/>
      <c r="AB8" s="299"/>
      <c r="AC8" s="300"/>
      <c r="AD8" s="295"/>
      <c r="AE8" s="296"/>
      <c r="AF8" s="337"/>
      <c r="AG8" s="298"/>
      <c r="AH8" s="299"/>
      <c r="AI8" s="300"/>
      <c r="AJ8" s="298"/>
      <c r="AK8" s="299"/>
      <c r="AL8" s="300"/>
      <c r="AM8" s="295"/>
      <c r="AN8" s="296"/>
      <c r="AO8" s="297"/>
      <c r="AP8" s="295"/>
      <c r="AQ8" s="296"/>
      <c r="AR8" s="297"/>
      <c r="AS8" s="295"/>
      <c r="AT8" s="296"/>
      <c r="AU8" s="297"/>
      <c r="AV8" s="295"/>
      <c r="AW8" s="296"/>
      <c r="AX8" s="297"/>
      <c r="AY8" s="295"/>
      <c r="AZ8" s="296"/>
      <c r="BA8" s="297"/>
      <c r="BB8" s="295"/>
      <c r="BC8" s="296"/>
      <c r="BD8" s="297"/>
      <c r="BE8" s="295"/>
      <c r="BF8" s="296"/>
      <c r="BG8" s="297"/>
      <c r="BH8" s="295"/>
      <c r="BI8" s="296"/>
      <c r="BJ8" s="297"/>
      <c r="BK8" s="295"/>
      <c r="BL8" s="296"/>
      <c r="BM8" s="297"/>
    </row>
    <row r="9" spans="1:70" ht="30.75" thickBot="1" x14ac:dyDescent="0.3">
      <c r="A9" s="1"/>
      <c r="B9" s="6"/>
      <c r="C9" s="6" t="s">
        <v>2</v>
      </c>
      <c r="D9" s="188" t="s">
        <v>3</v>
      </c>
      <c r="E9" s="6" t="s">
        <v>6</v>
      </c>
      <c r="F9" s="6" t="s">
        <v>2</v>
      </c>
      <c r="G9" s="188" t="s">
        <v>3</v>
      </c>
      <c r="H9" s="6" t="s">
        <v>6</v>
      </c>
      <c r="I9" s="6" t="s">
        <v>2</v>
      </c>
      <c r="J9" s="188" t="s">
        <v>3</v>
      </c>
      <c r="K9" s="6" t="s">
        <v>6</v>
      </c>
      <c r="L9" s="6" t="s">
        <v>2</v>
      </c>
      <c r="M9" s="188" t="s">
        <v>3</v>
      </c>
      <c r="N9" s="6" t="s">
        <v>6</v>
      </c>
      <c r="O9" s="6" t="s">
        <v>2</v>
      </c>
      <c r="P9" s="188" t="s">
        <v>3</v>
      </c>
      <c r="Q9" s="6" t="s">
        <v>6</v>
      </c>
      <c r="R9" s="6" t="s">
        <v>2</v>
      </c>
      <c r="S9" s="188" t="s">
        <v>3</v>
      </c>
      <c r="T9" s="6" t="s">
        <v>6</v>
      </c>
      <c r="U9" s="6" t="s">
        <v>2</v>
      </c>
      <c r="V9" s="188" t="s">
        <v>3</v>
      </c>
      <c r="W9" s="6" t="s">
        <v>6</v>
      </c>
      <c r="X9" s="6" t="s">
        <v>2</v>
      </c>
      <c r="Y9" s="188" t="s">
        <v>3</v>
      </c>
      <c r="Z9" s="6" t="s">
        <v>6</v>
      </c>
      <c r="AA9" s="6" t="s">
        <v>2</v>
      </c>
      <c r="AB9" s="188" t="s">
        <v>3</v>
      </c>
      <c r="AC9" s="6" t="s">
        <v>6</v>
      </c>
      <c r="AD9" s="6" t="s">
        <v>2</v>
      </c>
      <c r="AE9" s="188" t="s">
        <v>3</v>
      </c>
      <c r="AF9" s="6" t="s">
        <v>6</v>
      </c>
      <c r="AG9" s="6" t="s">
        <v>2</v>
      </c>
      <c r="AH9" s="188" t="s">
        <v>3</v>
      </c>
      <c r="AI9" s="6" t="s">
        <v>6</v>
      </c>
      <c r="AJ9" s="6" t="s">
        <v>2</v>
      </c>
      <c r="AK9" s="188" t="s">
        <v>3</v>
      </c>
      <c r="AL9" s="6" t="s">
        <v>6</v>
      </c>
      <c r="AM9" s="6" t="s">
        <v>2</v>
      </c>
      <c r="AN9" s="188" t="s">
        <v>3</v>
      </c>
      <c r="AO9" s="6" t="s">
        <v>6</v>
      </c>
      <c r="AP9" s="6" t="s">
        <v>2</v>
      </c>
      <c r="AQ9" s="188" t="s">
        <v>3</v>
      </c>
      <c r="AR9" s="6" t="s">
        <v>6</v>
      </c>
      <c r="AS9" s="6" t="s">
        <v>2</v>
      </c>
      <c r="AT9" s="188" t="s">
        <v>3</v>
      </c>
      <c r="AU9" s="6" t="s">
        <v>6</v>
      </c>
      <c r="AV9" s="6" t="s">
        <v>2</v>
      </c>
      <c r="AW9" s="188" t="s">
        <v>3</v>
      </c>
      <c r="AX9" s="6" t="s">
        <v>6</v>
      </c>
      <c r="AY9" s="6" t="s">
        <v>2</v>
      </c>
      <c r="AZ9" s="188" t="s">
        <v>3</v>
      </c>
      <c r="BA9" s="6" t="s">
        <v>6</v>
      </c>
      <c r="BB9" s="6" t="s">
        <v>2</v>
      </c>
      <c r="BC9" s="188" t="s">
        <v>3</v>
      </c>
      <c r="BD9" s="6" t="s">
        <v>6</v>
      </c>
      <c r="BE9" s="6" t="s">
        <v>2</v>
      </c>
      <c r="BF9" s="188" t="s">
        <v>3</v>
      </c>
      <c r="BG9" s="6" t="s">
        <v>6</v>
      </c>
      <c r="BH9" s="6" t="s">
        <v>2</v>
      </c>
      <c r="BI9" s="188" t="s">
        <v>3</v>
      </c>
      <c r="BJ9" s="6" t="s">
        <v>6</v>
      </c>
      <c r="BK9" s="6" t="s">
        <v>2</v>
      </c>
      <c r="BL9" s="188" t="s">
        <v>3</v>
      </c>
      <c r="BM9" s="6" t="s">
        <v>6</v>
      </c>
      <c r="BN9" s="64" t="s">
        <v>7</v>
      </c>
      <c r="BO9" s="291" t="s">
        <v>8</v>
      </c>
      <c r="BP9" s="291"/>
      <c r="BQ9" s="291"/>
      <c r="BR9" s="187" t="s">
        <v>9</v>
      </c>
    </row>
    <row r="10" spans="1:70" ht="15.75" thickBot="1" x14ac:dyDescent="0.3">
      <c r="A10" s="5">
        <f>A9+1</f>
        <v>1</v>
      </c>
      <c r="B10" s="180"/>
      <c r="C10" s="11"/>
      <c r="D10" s="126">
        <f t="shared" ref="D10:D18" ca="1" si="0">IF(C10&gt;0,(INDIRECT(ADDRESS(C10,$C$7,,,"ТаблицаСоответствия"))+E10)*$C$8,0)</f>
        <v>0</v>
      </c>
      <c r="E10" s="33"/>
      <c r="F10" s="11"/>
      <c r="G10" s="126">
        <f t="shared" ref="G10:G18" ca="1" si="1">IF(F10&gt;0,(INDIRECT(ADDRESS(F10,$F$7,,,"ТаблицаСоответствия"))+H10)*$F$8,0)</f>
        <v>0</v>
      </c>
      <c r="H10" s="33"/>
      <c r="I10" s="11"/>
      <c r="J10" s="126">
        <f t="shared" ref="J10:J18" ca="1" si="2">IF(I10&gt;0,(INDIRECT(ADDRESS(I10,$I$7,,,"ТаблицаСоответствия"))+K10)*$I$8,0)</f>
        <v>0</v>
      </c>
      <c r="K10" s="33"/>
      <c r="L10" s="11"/>
      <c r="M10" s="126">
        <f t="shared" ref="M10:M18" ca="1" si="3">IF(L10&gt;0,(INDIRECT(ADDRESS(L10,$L$7,,,"ТаблицаСоответствия"))+N10)*$L$8,0)</f>
        <v>0</v>
      </c>
      <c r="N10" s="33"/>
      <c r="O10" s="11"/>
      <c r="P10" s="126">
        <f ca="1">IF(O10&gt;0,(INDIRECT(ADDRESS(O10,$O$7,,,"ТаблицаСоответствия"))+Q10)*$O$8,0)</f>
        <v>0</v>
      </c>
      <c r="Q10" s="33"/>
      <c r="R10" s="11"/>
      <c r="S10" s="126">
        <f t="shared" ref="S10:S18" ca="1" si="4">IF(R10&gt;0,(INDIRECT(ADDRESS(R10,$R$7,,,"ТаблицаСоответствия"))+T10)*$R$8,0)</f>
        <v>0</v>
      </c>
      <c r="T10" s="33"/>
      <c r="U10" s="11"/>
      <c r="V10" s="7">
        <f ca="1">IF(U10&gt;0,ROUND((INDIRECT(ADDRESS(U10,$U$7,,,"ТаблицаСоответствия"))+W10)*$U$8,0),)</f>
        <v>0</v>
      </c>
      <c r="W10" s="33"/>
      <c r="X10" s="11"/>
      <c r="Y10" s="126">
        <f t="shared" ref="Y10:Y18" ca="1" si="5">IF(X10&gt;0,(INDIRECT(ADDRESS(X10,$X$7,,,"ТаблицаСоответствия"))+Z10)*$X$8,0)</f>
        <v>0</v>
      </c>
      <c r="Z10" s="33"/>
      <c r="AA10" s="11"/>
      <c r="AB10" s="126">
        <f t="shared" ref="AB10:AB18" ca="1" si="6">IF(AA10&gt;0,(INDIRECT(ADDRESS(AA10,$AA$7,,,"ТаблицаСоответствия"))+AC10)*$AA$8,0)</f>
        <v>0</v>
      </c>
      <c r="AC10" s="33"/>
      <c r="AD10" s="11"/>
      <c r="AE10" s="126">
        <f t="shared" ref="AE10:AE18" ca="1" si="7">IF(AD10&gt;0,(INDIRECT(ADDRESS(AD10,$AD$7,,,"ТаблицаСоответствия"))+AF10)*$AD$8,0)</f>
        <v>0</v>
      </c>
      <c r="AF10" s="33"/>
      <c r="AG10" s="11"/>
      <c r="AH10" s="126">
        <f t="shared" ref="AH10:AH18" ca="1" si="8">IF(AG10&gt;0,(INDIRECT(ADDRESS(AG10,$AG$7,,,"ТаблицаСоответствия"))+AI10)*$AG$8,0)</f>
        <v>0</v>
      </c>
      <c r="AI10" s="33"/>
      <c r="AJ10" s="11"/>
      <c r="AK10" s="7">
        <f t="shared" ref="AK10:AK18" ca="1" si="9">IF(AJ10&gt;0,ROUND((INDIRECT(ADDRESS(AJ10,$AJ$7,,,"ТаблицаСоответствия"))+AL10)*$AJ$8,0),)</f>
        <v>0</v>
      </c>
      <c r="AL10" s="33"/>
      <c r="AM10" s="11"/>
      <c r="AN10" s="7">
        <f ca="1">IF(AM10&gt;0,ROUND((INDIRECT(ADDRESS(AM10,$AM$7,,,"ТаблицаСоответствия"))+AO10)*$AM$8,0),)</f>
        <v>0</v>
      </c>
      <c r="AO10" s="33"/>
      <c r="AP10" s="11"/>
      <c r="AQ10" s="7">
        <f ca="1">IF(AP10&gt;0,ROUND((INDIRECT(ADDRESS(AP10,$AP$7,,,"ТаблицаСоответствия"))+AR10)*$AP$8,0),)</f>
        <v>0</v>
      </c>
      <c r="AR10" s="33"/>
      <c r="AS10" s="11"/>
      <c r="AT10" s="27">
        <f ca="1">IF(AS10&gt;0,ROUND((INDIRECT(ADDRESS(AS10,$AS$7,,,"ТаблицаСоответствия"))+AU10)*$AS$8,0),)</f>
        <v>0</v>
      </c>
      <c r="AU10" s="33"/>
      <c r="AV10" s="11"/>
      <c r="AW10" s="7">
        <f ca="1">IF(AV10&gt;0,ROUND((INDIRECT(ADDRESS(AV10,$AV$7,,,"ТаблицаСоответствия"))+AX10)*$AV$8,0),)</f>
        <v>0</v>
      </c>
      <c r="AX10" s="33"/>
      <c r="AY10" s="11"/>
      <c r="AZ10" s="27">
        <f ca="1">IF(AY10&gt;0,ROUND((INDIRECT(ADDRESS(AY10,$AY$7,,,"ТаблицаСоответствия"))+BA10)*$AY$8,0),)</f>
        <v>0</v>
      </c>
      <c r="BA10" s="33"/>
      <c r="BB10" s="11"/>
      <c r="BC10" s="7">
        <f ca="1">IF(BB10&gt;0,ROUND((INDIRECT(ADDRESS(BB10,$BB$7,,,"ТаблицаСоответствия"))+BD10)*$BB$8,0),)</f>
        <v>0</v>
      </c>
      <c r="BD10" s="33"/>
      <c r="BE10" s="11"/>
      <c r="BF10" s="7">
        <f ca="1">IF(BE10&gt;0,ROUND((INDIRECT(ADDRESS(BE10,$BE$7,,,"ТаблицаСоответствия"))+BG10)*$BE$8,0),)</f>
        <v>0</v>
      </c>
      <c r="BG10" s="33"/>
      <c r="BH10" s="11"/>
      <c r="BI10" s="7">
        <f ca="1">IF(BH10&gt;0,ROUND((INDIRECT(ADDRESS(BH10,$BH$7,,,"ТаблицаСоответствия"))+BJ10)*$BH$8,0),)</f>
        <v>0</v>
      </c>
      <c r="BJ10" s="33"/>
      <c r="BK10" s="11"/>
      <c r="BL10" s="7">
        <f ca="1">IF(BK10&gt;0,ROUND((INDIRECT(ADDRESS(BK10,$BK$7,,,"ТаблицаСоответствия"))+BM10)*$BK$8,0),)</f>
        <v>0</v>
      </c>
      <c r="BM10" s="33"/>
      <c r="BN10" s="127">
        <f t="shared" ref="BN10:BN16" ca="1" si="10">SUM(AQ10,AT10,AW10,AK10,V10,AZ10,AN10,AH10,AB10,AE10,D10,G10,J10,M10,S10,P10,Y10,BC10,BF10,BI10,BL10)</f>
        <v>0</v>
      </c>
      <c r="BO10" s="287">
        <f t="shared" ref="BO10:BO18" si="11">B10</f>
        <v>0</v>
      </c>
      <c r="BP10" s="288"/>
      <c r="BQ10" s="289"/>
      <c r="BR10" s="14">
        <f t="shared" ref="BR10:BR18" ca="1" si="12">IF(BN10&gt;0,RANK(BN10,$BN$10:$BN$17),0)</f>
        <v>0</v>
      </c>
    </row>
    <row r="11" spans="1:70" ht="15.75" thickBot="1" x14ac:dyDescent="0.3">
      <c r="A11" s="5">
        <v>2</v>
      </c>
      <c r="B11" s="3"/>
      <c r="C11" s="12"/>
      <c r="D11" s="126">
        <f t="shared" ca="1" si="0"/>
        <v>0</v>
      </c>
      <c r="E11" s="9"/>
      <c r="F11" s="12"/>
      <c r="G11" s="126">
        <f t="shared" ca="1" si="1"/>
        <v>0</v>
      </c>
      <c r="H11" s="9"/>
      <c r="I11" s="12"/>
      <c r="J11" s="126">
        <f t="shared" ca="1" si="2"/>
        <v>0</v>
      </c>
      <c r="K11" s="9"/>
      <c r="L11" s="12"/>
      <c r="M11" s="126">
        <f t="shared" ca="1" si="3"/>
        <v>0</v>
      </c>
      <c r="N11" s="9"/>
      <c r="O11" s="12"/>
      <c r="P11" s="126">
        <f ca="1">IF(O11&gt;0,(INDIRECT(ADDRESS(O11,$O$7,,,"ТаблицаСоответствия"))+Q11)*$O$8,0)</f>
        <v>0</v>
      </c>
      <c r="Q11" s="9"/>
      <c r="R11" s="12"/>
      <c r="S11" s="126">
        <f t="shared" ca="1" si="4"/>
        <v>0</v>
      </c>
      <c r="T11" s="9"/>
      <c r="U11" s="11"/>
      <c r="V11" s="27">
        <f t="shared" ref="V11:V18" ca="1" si="13">IF(U11&gt;0,ROUND((INDIRECT(ADDRESS(U11,$U$7,,,"ТаблицаСоответствия"))+W11)*$U$8,0),)</f>
        <v>0</v>
      </c>
      <c r="W11" s="9"/>
      <c r="X11" s="11"/>
      <c r="Y11" s="126">
        <f t="shared" ca="1" si="5"/>
        <v>0</v>
      </c>
      <c r="Z11" s="9"/>
      <c r="AA11" s="12"/>
      <c r="AB11" s="126">
        <f t="shared" ca="1" si="6"/>
        <v>0</v>
      </c>
      <c r="AC11" s="9"/>
      <c r="AD11" s="12"/>
      <c r="AE11" s="126">
        <f t="shared" ca="1" si="7"/>
        <v>0</v>
      </c>
      <c r="AF11" s="9"/>
      <c r="AG11" s="12"/>
      <c r="AH11" s="126">
        <f t="shared" ca="1" si="8"/>
        <v>0</v>
      </c>
      <c r="AI11" s="9"/>
      <c r="AJ11" s="12"/>
      <c r="AK11" s="7">
        <f t="shared" ca="1" si="9"/>
        <v>0</v>
      </c>
      <c r="AL11" s="9"/>
      <c r="AM11" s="12"/>
      <c r="AN11" s="7"/>
      <c r="AO11" s="9"/>
      <c r="AP11" s="12"/>
      <c r="AQ11" s="7"/>
      <c r="AR11" s="9"/>
      <c r="AS11" s="12"/>
      <c r="AT11" s="7"/>
      <c r="AU11" s="9"/>
      <c r="AV11" s="12"/>
      <c r="AW11" s="7"/>
      <c r="AX11" s="9"/>
      <c r="AY11" s="12"/>
      <c r="AZ11" s="7"/>
      <c r="BA11" s="9"/>
      <c r="BB11" s="12"/>
      <c r="BC11" s="7"/>
      <c r="BD11" s="9"/>
      <c r="BE11" s="12"/>
      <c r="BF11" s="7"/>
      <c r="BG11" s="9"/>
      <c r="BH11" s="12"/>
      <c r="BI11" s="7"/>
      <c r="BJ11" s="9"/>
      <c r="BK11" s="12"/>
      <c r="BL11" s="7"/>
      <c r="BM11" s="9"/>
      <c r="BN11" s="127">
        <f t="shared" ca="1" si="10"/>
        <v>0</v>
      </c>
      <c r="BO11" s="287">
        <f t="shared" si="11"/>
        <v>0</v>
      </c>
      <c r="BP11" s="288"/>
      <c r="BQ11" s="289"/>
      <c r="BR11" s="14">
        <f t="shared" ca="1" si="12"/>
        <v>0</v>
      </c>
    </row>
    <row r="12" spans="1:70" s="32" customFormat="1" ht="15.75" thickBot="1" x14ac:dyDescent="0.3">
      <c r="A12" s="5">
        <f>A11+1</f>
        <v>3</v>
      </c>
      <c r="B12" s="3"/>
      <c r="C12" s="12"/>
      <c r="D12" s="126">
        <f t="shared" ca="1" si="0"/>
        <v>0</v>
      </c>
      <c r="E12" s="9"/>
      <c r="F12" s="12"/>
      <c r="G12" s="126">
        <f t="shared" ca="1" si="1"/>
        <v>0</v>
      </c>
      <c r="H12" s="9"/>
      <c r="I12" s="12"/>
      <c r="J12" s="126">
        <f t="shared" ca="1" si="2"/>
        <v>0</v>
      </c>
      <c r="K12" s="9"/>
      <c r="L12" s="12"/>
      <c r="M12" s="126">
        <f t="shared" ca="1" si="3"/>
        <v>0</v>
      </c>
      <c r="N12" s="9"/>
      <c r="O12" s="12"/>
      <c r="P12" s="126">
        <v>0</v>
      </c>
      <c r="Q12" s="9"/>
      <c r="R12" s="12"/>
      <c r="S12" s="126">
        <f t="shared" ca="1" si="4"/>
        <v>0</v>
      </c>
      <c r="T12" s="9"/>
      <c r="U12" s="11"/>
      <c r="V12" s="7">
        <f t="shared" ca="1" si="13"/>
        <v>0</v>
      </c>
      <c r="W12" s="9"/>
      <c r="X12" s="11"/>
      <c r="Y12" s="126">
        <f t="shared" ca="1" si="5"/>
        <v>0</v>
      </c>
      <c r="Z12" s="9"/>
      <c r="AA12" s="12"/>
      <c r="AB12" s="126">
        <f t="shared" ca="1" si="6"/>
        <v>0</v>
      </c>
      <c r="AC12" s="9"/>
      <c r="AD12" s="12"/>
      <c r="AE12" s="126">
        <f t="shared" ca="1" si="7"/>
        <v>0</v>
      </c>
      <c r="AF12" s="9"/>
      <c r="AG12" s="12"/>
      <c r="AH12" s="126">
        <f t="shared" ca="1" si="8"/>
        <v>0</v>
      </c>
      <c r="AI12" s="9"/>
      <c r="AJ12" s="12"/>
      <c r="AK12" s="7">
        <f t="shared" ca="1" si="9"/>
        <v>0</v>
      </c>
      <c r="AL12" s="9"/>
      <c r="AM12" s="12"/>
      <c r="AN12" s="7">
        <f t="shared" ref="AN12:AN18" ca="1" si="14">IF(AM12&gt;0,ROUND((INDIRECT(ADDRESS(AM12,$AM$7,,,"ТаблицаСоответствия"))+AO12)*$AM$8,0),)</f>
        <v>0</v>
      </c>
      <c r="AO12" s="9"/>
      <c r="AP12" s="12"/>
      <c r="AQ12" s="7">
        <f t="shared" ref="AQ12:AQ18" ca="1" si="15">IF(AP12&gt;0,ROUND((INDIRECT(ADDRESS(AP12,$AP$7,,,"ТаблицаСоответствия"))+AR12)*$AP$8,0),)</f>
        <v>0</v>
      </c>
      <c r="AR12" s="9"/>
      <c r="AS12" s="12"/>
      <c r="AT12" s="7">
        <f t="shared" ref="AT12:AT18" ca="1" si="16">IF(AS12&gt;0,ROUND((INDIRECT(ADDRESS(AS12,$AS$7,,,"ТаблицаСоответствия"))+AU12)*$AS$8,0),)</f>
        <v>0</v>
      </c>
      <c r="AU12" s="9"/>
      <c r="AV12" s="12"/>
      <c r="AW12" s="7">
        <f t="shared" ref="AW12:AW18" ca="1" si="17">IF(AV12&gt;0,ROUND((INDIRECT(ADDRESS(AV12,$AV$7,,,"ТаблицаСоответствия"))+AX12)*$AV$8,0),)</f>
        <v>0</v>
      </c>
      <c r="AX12" s="9"/>
      <c r="AY12" s="12"/>
      <c r="AZ12" s="7">
        <f t="shared" ref="AZ12:AZ18" ca="1" si="18">IF(AY12&gt;0,ROUND((INDIRECT(ADDRESS(AY12,$AY$7,,,"ТаблицаСоответствия"))+BA12)*$AY$8,0),)</f>
        <v>0</v>
      </c>
      <c r="BA12" s="9"/>
      <c r="BB12" s="12"/>
      <c r="BC12" s="7">
        <f t="shared" ref="BC12:BC18" ca="1" si="19">IF(BB12&gt;0,ROUND((INDIRECT(ADDRESS(BB12,$BB$7,,,"ТаблицаСоответствия"))+BD12)*$BB$8,0),)</f>
        <v>0</v>
      </c>
      <c r="BD12" s="9"/>
      <c r="BE12" s="12"/>
      <c r="BF12" s="7">
        <f t="shared" ref="BF12:BF18" ca="1" si="20">IF(BE12&gt;0,ROUND((INDIRECT(ADDRESS(BE12,$BE$7,,,"ТаблицаСоответствия"))+BG12)*$BE$8,0),)</f>
        <v>0</v>
      </c>
      <c r="BG12" s="9"/>
      <c r="BH12" s="12"/>
      <c r="BI12" s="7">
        <f t="shared" ref="BI12:BI18" ca="1" si="21">IF(BH12&gt;0,ROUND((INDIRECT(ADDRESS(BH12,$BH$7,,,"ТаблицаСоответствия"))+BJ12)*$BH$8,0),)</f>
        <v>0</v>
      </c>
      <c r="BJ12" s="9"/>
      <c r="BK12" s="12"/>
      <c r="BL12" s="7">
        <f t="shared" ref="BL12:BL18" ca="1" si="22">IF(BK12&gt;0,ROUND((INDIRECT(ADDRESS(BK12,$BK$7,,,"ТаблицаСоответствия"))+BM12)*$BK$8,0),)</f>
        <v>0</v>
      </c>
      <c r="BM12" s="9"/>
      <c r="BN12" s="127">
        <f t="shared" ca="1" si="10"/>
        <v>0</v>
      </c>
      <c r="BO12" s="292">
        <f t="shared" si="11"/>
        <v>0</v>
      </c>
      <c r="BP12" s="293"/>
      <c r="BQ12" s="294"/>
      <c r="BR12" s="14">
        <f t="shared" ca="1" si="12"/>
        <v>0</v>
      </c>
    </row>
    <row r="13" spans="1:70" s="32" customFormat="1" ht="15.75" thickBot="1" x14ac:dyDescent="0.3">
      <c r="A13" s="5">
        <f>A12+1</f>
        <v>4</v>
      </c>
      <c r="B13" s="3"/>
      <c r="C13" s="12"/>
      <c r="D13" s="126">
        <f t="shared" ca="1" si="0"/>
        <v>0</v>
      </c>
      <c r="E13" s="9"/>
      <c r="F13" s="12"/>
      <c r="G13" s="126">
        <f t="shared" ca="1" si="1"/>
        <v>0</v>
      </c>
      <c r="H13" s="9"/>
      <c r="I13" s="12"/>
      <c r="J13" s="126">
        <f t="shared" ca="1" si="2"/>
        <v>0</v>
      </c>
      <c r="K13" s="9"/>
      <c r="L13" s="12"/>
      <c r="M13" s="126">
        <f t="shared" ca="1" si="3"/>
        <v>0</v>
      </c>
      <c r="N13" s="9"/>
      <c r="O13" s="12"/>
      <c r="P13" s="126">
        <f ca="1">IF(O13&gt;0,(INDIRECT(ADDRESS(O13,$O$7,,,"ТаблицаСоответствия"))+Q13)*$O$8,0)</f>
        <v>0</v>
      </c>
      <c r="Q13" s="9"/>
      <c r="R13" s="12"/>
      <c r="S13" s="126">
        <f t="shared" ca="1" si="4"/>
        <v>0</v>
      </c>
      <c r="T13" s="9"/>
      <c r="U13" s="11"/>
      <c r="V13" s="7">
        <f t="shared" ca="1" si="13"/>
        <v>0</v>
      </c>
      <c r="W13" s="9"/>
      <c r="X13" s="11"/>
      <c r="Y13" s="126">
        <f t="shared" ca="1" si="5"/>
        <v>0</v>
      </c>
      <c r="Z13" s="9"/>
      <c r="AA13" s="12"/>
      <c r="AB13" s="126">
        <f t="shared" ca="1" si="6"/>
        <v>0</v>
      </c>
      <c r="AC13" s="9"/>
      <c r="AD13" s="12"/>
      <c r="AE13" s="126">
        <f t="shared" ca="1" si="7"/>
        <v>0</v>
      </c>
      <c r="AF13" s="9"/>
      <c r="AG13" s="12"/>
      <c r="AH13" s="126">
        <f t="shared" ca="1" si="8"/>
        <v>0</v>
      </c>
      <c r="AI13" s="9"/>
      <c r="AJ13" s="12"/>
      <c r="AK13" s="7">
        <f t="shared" ca="1" si="9"/>
        <v>0</v>
      </c>
      <c r="AL13" s="9"/>
      <c r="AM13" s="12"/>
      <c r="AN13" s="7">
        <f t="shared" ca="1" si="14"/>
        <v>0</v>
      </c>
      <c r="AO13" s="9"/>
      <c r="AP13" s="12"/>
      <c r="AQ13" s="7">
        <f t="shared" ca="1" si="15"/>
        <v>0</v>
      </c>
      <c r="AR13" s="9"/>
      <c r="AS13" s="12"/>
      <c r="AT13" s="7">
        <f t="shared" ca="1" si="16"/>
        <v>0</v>
      </c>
      <c r="AU13" s="9"/>
      <c r="AV13" s="12"/>
      <c r="AW13" s="7">
        <f t="shared" ca="1" si="17"/>
        <v>0</v>
      </c>
      <c r="AX13" s="9"/>
      <c r="AY13" s="12"/>
      <c r="AZ13" s="7">
        <f t="shared" ca="1" si="18"/>
        <v>0</v>
      </c>
      <c r="BA13" s="9"/>
      <c r="BB13" s="12"/>
      <c r="BC13" s="7">
        <f t="shared" ca="1" si="19"/>
        <v>0</v>
      </c>
      <c r="BD13" s="9"/>
      <c r="BE13" s="12"/>
      <c r="BF13" s="7">
        <f t="shared" ca="1" si="20"/>
        <v>0</v>
      </c>
      <c r="BG13" s="9"/>
      <c r="BH13" s="12"/>
      <c r="BI13" s="7">
        <f t="shared" ca="1" si="21"/>
        <v>0</v>
      </c>
      <c r="BJ13" s="9"/>
      <c r="BK13" s="12"/>
      <c r="BL13" s="7">
        <f t="shared" ca="1" si="22"/>
        <v>0</v>
      </c>
      <c r="BM13" s="9"/>
      <c r="BN13" s="127">
        <f t="shared" ca="1" si="10"/>
        <v>0</v>
      </c>
      <c r="BO13" s="184">
        <f t="shared" si="11"/>
        <v>0</v>
      </c>
      <c r="BP13" s="185"/>
      <c r="BQ13" s="186"/>
      <c r="BR13" s="14">
        <f t="shared" ca="1" si="12"/>
        <v>0</v>
      </c>
    </row>
    <row r="14" spans="1:70" ht="15.75" thickBot="1" x14ac:dyDescent="0.3">
      <c r="A14" s="28">
        <v>3</v>
      </c>
      <c r="B14" s="3"/>
      <c r="C14" s="12"/>
      <c r="D14" s="126">
        <f t="shared" ca="1" si="0"/>
        <v>0</v>
      </c>
      <c r="E14" s="9"/>
      <c r="F14" s="12"/>
      <c r="G14" s="126">
        <f t="shared" ca="1" si="1"/>
        <v>0</v>
      </c>
      <c r="H14" s="9"/>
      <c r="I14" s="12"/>
      <c r="J14" s="126">
        <f t="shared" ca="1" si="2"/>
        <v>0</v>
      </c>
      <c r="K14" s="9"/>
      <c r="L14" s="12"/>
      <c r="M14" s="126">
        <f t="shared" ca="1" si="3"/>
        <v>0</v>
      </c>
      <c r="N14" s="9"/>
      <c r="O14" s="12"/>
      <c r="P14" s="126">
        <f ca="1">IF(O14&gt;0,(INDIRECT(ADDRESS(O14,$O$7,,,"ТаблицаСоответствия"))+Q14)*$O$8,0)</f>
        <v>0</v>
      </c>
      <c r="Q14" s="9"/>
      <c r="R14" s="12"/>
      <c r="S14" s="126">
        <f t="shared" ca="1" si="4"/>
        <v>0</v>
      </c>
      <c r="T14" s="9"/>
      <c r="U14" s="11"/>
      <c r="V14" s="7">
        <f t="shared" ca="1" si="13"/>
        <v>0</v>
      </c>
      <c r="W14" s="9"/>
      <c r="X14" s="11"/>
      <c r="Y14" s="126">
        <f t="shared" ca="1" si="5"/>
        <v>0</v>
      </c>
      <c r="Z14" s="9"/>
      <c r="AA14" s="12"/>
      <c r="AB14" s="126">
        <f t="shared" ca="1" si="6"/>
        <v>0</v>
      </c>
      <c r="AC14" s="9"/>
      <c r="AD14" s="12"/>
      <c r="AE14" s="126">
        <f t="shared" ca="1" si="7"/>
        <v>0</v>
      </c>
      <c r="AF14" s="9"/>
      <c r="AG14" s="12"/>
      <c r="AH14" s="126">
        <f t="shared" ca="1" si="8"/>
        <v>0</v>
      </c>
      <c r="AI14" s="9"/>
      <c r="AJ14" s="12"/>
      <c r="AK14" s="7">
        <f t="shared" ca="1" si="9"/>
        <v>0</v>
      </c>
      <c r="AL14" s="9"/>
      <c r="AM14" s="12"/>
      <c r="AN14" s="7">
        <f t="shared" ca="1" si="14"/>
        <v>0</v>
      </c>
      <c r="AO14" s="9"/>
      <c r="AP14" s="12"/>
      <c r="AQ14" s="7">
        <f t="shared" ca="1" si="15"/>
        <v>0</v>
      </c>
      <c r="AR14" s="9"/>
      <c r="AS14" s="12"/>
      <c r="AT14" s="7">
        <f t="shared" ca="1" si="16"/>
        <v>0</v>
      </c>
      <c r="AU14" s="9"/>
      <c r="AV14" s="12"/>
      <c r="AW14" s="7">
        <f t="shared" ca="1" si="17"/>
        <v>0</v>
      </c>
      <c r="AX14" s="9"/>
      <c r="AY14" s="12"/>
      <c r="AZ14" s="7">
        <f t="shared" ca="1" si="18"/>
        <v>0</v>
      </c>
      <c r="BA14" s="9"/>
      <c r="BB14" s="12"/>
      <c r="BC14" s="7">
        <f t="shared" ca="1" si="19"/>
        <v>0</v>
      </c>
      <c r="BD14" s="9"/>
      <c r="BE14" s="12"/>
      <c r="BF14" s="7">
        <f t="shared" ca="1" si="20"/>
        <v>0</v>
      </c>
      <c r="BG14" s="9"/>
      <c r="BH14" s="12"/>
      <c r="BI14" s="7">
        <f t="shared" ca="1" si="21"/>
        <v>0</v>
      </c>
      <c r="BJ14" s="9"/>
      <c r="BK14" s="12"/>
      <c r="BL14" s="7">
        <f t="shared" ca="1" si="22"/>
        <v>0</v>
      </c>
      <c r="BM14" s="9"/>
      <c r="BN14" s="127">
        <f t="shared" ca="1" si="10"/>
        <v>0</v>
      </c>
      <c r="BO14" s="181">
        <f t="shared" si="11"/>
        <v>0</v>
      </c>
      <c r="BP14" s="182"/>
      <c r="BQ14" s="183"/>
      <c r="BR14" s="14">
        <f t="shared" ca="1" si="12"/>
        <v>0</v>
      </c>
    </row>
    <row r="15" spans="1:70" ht="15.75" thickBot="1" x14ac:dyDescent="0.3">
      <c r="A15" s="28">
        <f>A14+1</f>
        <v>4</v>
      </c>
      <c r="B15" s="3"/>
      <c r="C15" s="12"/>
      <c r="D15" s="126">
        <f t="shared" ca="1" si="0"/>
        <v>0</v>
      </c>
      <c r="E15" s="9"/>
      <c r="F15" s="12"/>
      <c r="G15" s="126">
        <f t="shared" ca="1" si="1"/>
        <v>0</v>
      </c>
      <c r="H15" s="9"/>
      <c r="I15" s="12"/>
      <c r="J15" s="126">
        <f t="shared" ca="1" si="2"/>
        <v>0</v>
      </c>
      <c r="K15" s="9"/>
      <c r="L15" s="12"/>
      <c r="M15" s="126">
        <f t="shared" ca="1" si="3"/>
        <v>0</v>
      </c>
      <c r="N15" s="9"/>
      <c r="O15" s="12"/>
      <c r="P15" s="126">
        <f ca="1">IF(O15&gt;0,(INDIRECT(ADDRESS(O15,$O$7,,,"ТаблицаСоответствия"))+Q15)*$O$8,0)</f>
        <v>0</v>
      </c>
      <c r="Q15" s="9"/>
      <c r="R15" s="12"/>
      <c r="S15" s="126">
        <f t="shared" ca="1" si="4"/>
        <v>0</v>
      </c>
      <c r="T15" s="9"/>
      <c r="U15" s="11"/>
      <c r="V15" s="7">
        <f t="shared" ca="1" si="13"/>
        <v>0</v>
      </c>
      <c r="W15" s="9"/>
      <c r="X15" s="11"/>
      <c r="Y15" s="126">
        <f t="shared" ca="1" si="5"/>
        <v>0</v>
      </c>
      <c r="Z15" s="9"/>
      <c r="AA15" s="12"/>
      <c r="AB15" s="126">
        <f t="shared" ca="1" si="6"/>
        <v>0</v>
      </c>
      <c r="AC15" s="9"/>
      <c r="AD15" s="12"/>
      <c r="AE15" s="126">
        <f t="shared" ca="1" si="7"/>
        <v>0</v>
      </c>
      <c r="AF15" s="9"/>
      <c r="AG15" s="12"/>
      <c r="AH15" s="126">
        <f t="shared" ca="1" si="8"/>
        <v>0</v>
      </c>
      <c r="AI15" s="9"/>
      <c r="AJ15" s="12"/>
      <c r="AK15" s="7">
        <f t="shared" ca="1" si="9"/>
        <v>0</v>
      </c>
      <c r="AL15" s="9"/>
      <c r="AM15" s="12"/>
      <c r="AN15" s="7">
        <f t="shared" ca="1" si="14"/>
        <v>0</v>
      </c>
      <c r="AO15" s="9"/>
      <c r="AP15" s="12"/>
      <c r="AQ15" s="7">
        <f t="shared" ca="1" si="15"/>
        <v>0</v>
      </c>
      <c r="AR15" s="9"/>
      <c r="AS15" s="12"/>
      <c r="AT15" s="7">
        <f t="shared" ca="1" si="16"/>
        <v>0</v>
      </c>
      <c r="AU15" s="9"/>
      <c r="AV15" s="12"/>
      <c r="AW15" s="7">
        <f t="shared" ca="1" si="17"/>
        <v>0</v>
      </c>
      <c r="AX15" s="9"/>
      <c r="AY15" s="12"/>
      <c r="AZ15" s="7">
        <f t="shared" ca="1" si="18"/>
        <v>0</v>
      </c>
      <c r="BA15" s="9"/>
      <c r="BB15" s="12"/>
      <c r="BC15" s="7">
        <f t="shared" ca="1" si="19"/>
        <v>0</v>
      </c>
      <c r="BD15" s="9"/>
      <c r="BE15" s="12"/>
      <c r="BF15" s="7">
        <f t="shared" ca="1" si="20"/>
        <v>0</v>
      </c>
      <c r="BG15" s="9"/>
      <c r="BH15" s="12"/>
      <c r="BI15" s="7">
        <f t="shared" ca="1" si="21"/>
        <v>0</v>
      </c>
      <c r="BJ15" s="9"/>
      <c r="BK15" s="12"/>
      <c r="BL15" s="7">
        <f t="shared" ca="1" si="22"/>
        <v>0</v>
      </c>
      <c r="BM15" s="9"/>
      <c r="BN15" s="127">
        <f t="shared" ca="1" si="10"/>
        <v>0</v>
      </c>
      <c r="BO15" s="181">
        <f t="shared" si="11"/>
        <v>0</v>
      </c>
      <c r="BP15" s="182"/>
      <c r="BQ15" s="183"/>
      <c r="BR15" s="14">
        <f t="shared" ca="1" si="12"/>
        <v>0</v>
      </c>
    </row>
    <row r="16" spans="1:70" ht="15.75" thickBot="1" x14ac:dyDescent="0.3">
      <c r="A16" s="5">
        <f>A15+1</f>
        <v>5</v>
      </c>
      <c r="B16" s="41"/>
      <c r="C16" s="12"/>
      <c r="D16" s="126">
        <f t="shared" ca="1" si="0"/>
        <v>0</v>
      </c>
      <c r="E16" s="30"/>
      <c r="F16" s="12"/>
      <c r="G16" s="126">
        <f t="shared" ca="1" si="1"/>
        <v>0</v>
      </c>
      <c r="H16" s="30"/>
      <c r="I16" s="12"/>
      <c r="J16" s="126">
        <f t="shared" ca="1" si="2"/>
        <v>0</v>
      </c>
      <c r="K16" s="30"/>
      <c r="L16" s="12"/>
      <c r="M16" s="126">
        <f t="shared" ca="1" si="3"/>
        <v>0</v>
      </c>
      <c r="N16" s="30"/>
      <c r="O16" s="12"/>
      <c r="P16" s="126">
        <f ca="1">IF(O16&gt;0,(INDIRECT(ADDRESS(O16,$O$7,,,"ТаблицаСоответствия"))+Q16)*$O$8,0)</f>
        <v>0</v>
      </c>
      <c r="Q16" s="30"/>
      <c r="R16" s="12"/>
      <c r="S16" s="126">
        <f t="shared" ca="1" si="4"/>
        <v>0</v>
      </c>
      <c r="T16" s="30"/>
      <c r="U16" s="12"/>
      <c r="V16" s="7">
        <f t="shared" ca="1" si="13"/>
        <v>0</v>
      </c>
      <c r="W16" s="30"/>
      <c r="X16" s="12"/>
      <c r="Y16" s="126">
        <f t="shared" ca="1" si="5"/>
        <v>0</v>
      </c>
      <c r="Z16" s="30"/>
      <c r="AA16" s="12"/>
      <c r="AB16" s="126">
        <f t="shared" ca="1" si="6"/>
        <v>0</v>
      </c>
      <c r="AC16" s="30"/>
      <c r="AD16" s="12"/>
      <c r="AE16" s="126">
        <f t="shared" ca="1" si="7"/>
        <v>0</v>
      </c>
      <c r="AF16" s="30"/>
      <c r="AG16" s="12"/>
      <c r="AH16" s="126">
        <f t="shared" ca="1" si="8"/>
        <v>0</v>
      </c>
      <c r="AI16" s="30"/>
      <c r="AJ16" s="12"/>
      <c r="AK16" s="7">
        <f t="shared" ca="1" si="9"/>
        <v>0</v>
      </c>
      <c r="AL16" s="30"/>
      <c r="AM16" s="12"/>
      <c r="AN16" s="7">
        <f t="shared" ca="1" si="14"/>
        <v>0</v>
      </c>
      <c r="AO16" s="30"/>
      <c r="AP16" s="12"/>
      <c r="AQ16" s="7">
        <f t="shared" ca="1" si="15"/>
        <v>0</v>
      </c>
      <c r="AR16" s="30"/>
      <c r="AS16" s="12"/>
      <c r="AT16" s="27">
        <f t="shared" ca="1" si="16"/>
        <v>0</v>
      </c>
      <c r="AU16" s="30"/>
      <c r="AV16" s="12"/>
      <c r="AW16" s="7">
        <f t="shared" ca="1" si="17"/>
        <v>0</v>
      </c>
      <c r="AX16" s="30"/>
      <c r="AY16" s="12"/>
      <c r="AZ16" s="27">
        <f t="shared" ca="1" si="18"/>
        <v>0</v>
      </c>
      <c r="BA16" s="30"/>
      <c r="BB16" s="12"/>
      <c r="BC16" s="7">
        <f t="shared" ca="1" si="19"/>
        <v>0</v>
      </c>
      <c r="BD16" s="30"/>
      <c r="BE16" s="12"/>
      <c r="BF16" s="7">
        <f t="shared" ca="1" si="20"/>
        <v>0</v>
      </c>
      <c r="BG16" s="30"/>
      <c r="BH16" s="12"/>
      <c r="BI16" s="7">
        <f t="shared" ca="1" si="21"/>
        <v>0</v>
      </c>
      <c r="BJ16" s="30"/>
      <c r="BK16" s="12"/>
      <c r="BL16" s="7">
        <f t="shared" ca="1" si="22"/>
        <v>0</v>
      </c>
      <c r="BM16" s="30"/>
      <c r="BN16" s="127">
        <f t="shared" ca="1" si="10"/>
        <v>0</v>
      </c>
      <c r="BO16" s="287">
        <f t="shared" si="11"/>
        <v>0</v>
      </c>
      <c r="BP16" s="288"/>
      <c r="BQ16" s="289"/>
      <c r="BR16" s="14">
        <f t="shared" ca="1" si="12"/>
        <v>0</v>
      </c>
    </row>
    <row r="17" spans="1:70" ht="15.75" thickBot="1" x14ac:dyDescent="0.3">
      <c r="A17" s="5">
        <f>A16+1</f>
        <v>6</v>
      </c>
      <c r="B17" s="163"/>
      <c r="C17" s="12"/>
      <c r="D17" s="126">
        <f t="shared" ca="1" si="0"/>
        <v>0</v>
      </c>
      <c r="E17" s="9"/>
      <c r="F17" s="12"/>
      <c r="G17" s="126">
        <f t="shared" ca="1" si="1"/>
        <v>0</v>
      </c>
      <c r="H17" s="9"/>
      <c r="I17" s="12"/>
      <c r="J17" s="126">
        <f t="shared" ca="1" si="2"/>
        <v>0</v>
      </c>
      <c r="K17" s="9"/>
      <c r="L17" s="12"/>
      <c r="M17" s="126">
        <f t="shared" ca="1" si="3"/>
        <v>0</v>
      </c>
      <c r="N17" s="9"/>
      <c r="O17" s="12"/>
      <c r="P17" s="126">
        <f ca="1">IF(O17&gt;0,(INDIRECT(ADDRESS(O17,$O$7,,,"ТаблицаСоответствия"))+Q17)*$O$8,0)</f>
        <v>0</v>
      </c>
      <c r="Q17" s="9"/>
      <c r="R17" s="12"/>
      <c r="S17" s="126">
        <f t="shared" ca="1" si="4"/>
        <v>0</v>
      </c>
      <c r="T17" s="9"/>
      <c r="U17" s="12"/>
      <c r="V17" s="7">
        <f t="shared" ca="1" si="13"/>
        <v>0</v>
      </c>
      <c r="W17" s="9"/>
      <c r="X17" s="12"/>
      <c r="Y17" s="126">
        <f t="shared" ca="1" si="5"/>
        <v>0</v>
      </c>
      <c r="Z17" s="9"/>
      <c r="AA17" s="12"/>
      <c r="AB17" s="126">
        <f t="shared" ca="1" si="6"/>
        <v>0</v>
      </c>
      <c r="AC17" s="9"/>
      <c r="AD17" s="12"/>
      <c r="AE17" s="126">
        <f t="shared" ca="1" si="7"/>
        <v>0</v>
      </c>
      <c r="AF17" s="9"/>
      <c r="AG17" s="12"/>
      <c r="AH17" s="126">
        <f t="shared" ca="1" si="8"/>
        <v>0</v>
      </c>
      <c r="AI17" s="9"/>
      <c r="AJ17" s="12"/>
      <c r="AK17" s="7">
        <f t="shared" ca="1" si="9"/>
        <v>0</v>
      </c>
      <c r="AL17" s="9"/>
      <c r="AM17" s="12"/>
      <c r="AN17" s="7">
        <f t="shared" ca="1" si="14"/>
        <v>0</v>
      </c>
      <c r="AO17" s="9"/>
      <c r="AP17" s="12"/>
      <c r="AQ17" s="7">
        <f t="shared" ca="1" si="15"/>
        <v>0</v>
      </c>
      <c r="AR17" s="9"/>
      <c r="AS17" s="12"/>
      <c r="AT17" s="7">
        <f t="shared" ca="1" si="16"/>
        <v>0</v>
      </c>
      <c r="AU17" s="9"/>
      <c r="AV17" s="12"/>
      <c r="AW17" s="7">
        <f t="shared" ca="1" si="17"/>
        <v>0</v>
      </c>
      <c r="AX17" s="9"/>
      <c r="AY17" s="12"/>
      <c r="AZ17" s="7">
        <f t="shared" ca="1" si="18"/>
        <v>0</v>
      </c>
      <c r="BA17" s="9"/>
      <c r="BB17" s="12"/>
      <c r="BC17" s="7">
        <f t="shared" ca="1" si="19"/>
        <v>0</v>
      </c>
      <c r="BD17" s="9"/>
      <c r="BE17" s="12"/>
      <c r="BF17" s="7">
        <f t="shared" ca="1" si="20"/>
        <v>0</v>
      </c>
      <c r="BG17" s="9"/>
      <c r="BH17" s="12"/>
      <c r="BI17" s="7">
        <f t="shared" ca="1" si="21"/>
        <v>0</v>
      </c>
      <c r="BJ17" s="9"/>
      <c r="BK17" s="12"/>
      <c r="BL17" s="7">
        <f t="shared" ca="1" si="22"/>
        <v>0</v>
      </c>
      <c r="BM17" s="9"/>
      <c r="BN17" s="127">
        <v>0</v>
      </c>
      <c r="BO17" s="287">
        <f t="shared" si="11"/>
        <v>0</v>
      </c>
      <c r="BP17" s="288"/>
      <c r="BQ17" s="289"/>
      <c r="BR17" s="14">
        <f t="shared" si="12"/>
        <v>0</v>
      </c>
    </row>
    <row r="18" spans="1:70" ht="15.75" thickBot="1" x14ac:dyDescent="0.3">
      <c r="A18" s="5">
        <f>A17+1</f>
        <v>7</v>
      </c>
      <c r="B18" s="116"/>
      <c r="C18" s="12"/>
      <c r="D18" s="126">
        <f t="shared" ca="1" si="0"/>
        <v>0</v>
      </c>
      <c r="E18" s="9"/>
      <c r="F18" s="12"/>
      <c r="G18" s="126">
        <f t="shared" ca="1" si="1"/>
        <v>0</v>
      </c>
      <c r="H18" s="9"/>
      <c r="I18" s="12"/>
      <c r="J18" s="126">
        <f t="shared" ca="1" si="2"/>
        <v>0</v>
      </c>
      <c r="K18" s="9"/>
      <c r="L18" s="12"/>
      <c r="M18" s="126">
        <f t="shared" ca="1" si="3"/>
        <v>0</v>
      </c>
      <c r="N18" s="9"/>
      <c r="O18" s="12"/>
      <c r="P18" s="126">
        <v>0</v>
      </c>
      <c r="Q18" s="9"/>
      <c r="R18" s="12"/>
      <c r="S18" s="126">
        <f t="shared" ca="1" si="4"/>
        <v>0</v>
      </c>
      <c r="T18" s="9"/>
      <c r="U18" s="12"/>
      <c r="V18" s="7">
        <f t="shared" ca="1" si="13"/>
        <v>0</v>
      </c>
      <c r="W18" s="9"/>
      <c r="X18" s="12"/>
      <c r="Y18" s="126">
        <f t="shared" ca="1" si="5"/>
        <v>0</v>
      </c>
      <c r="Z18" s="9"/>
      <c r="AA18" s="12"/>
      <c r="AB18" s="126">
        <f t="shared" ca="1" si="6"/>
        <v>0</v>
      </c>
      <c r="AC18" s="9"/>
      <c r="AD18" s="12"/>
      <c r="AE18" s="126">
        <f t="shared" ca="1" si="7"/>
        <v>0</v>
      </c>
      <c r="AF18" s="9"/>
      <c r="AG18" s="12"/>
      <c r="AH18" s="126">
        <f t="shared" ca="1" si="8"/>
        <v>0</v>
      </c>
      <c r="AI18" s="9"/>
      <c r="AJ18" s="12"/>
      <c r="AK18" s="7">
        <f t="shared" ca="1" si="9"/>
        <v>0</v>
      </c>
      <c r="AL18" s="9"/>
      <c r="AM18" s="12"/>
      <c r="AN18" s="7">
        <f t="shared" ca="1" si="14"/>
        <v>0</v>
      </c>
      <c r="AO18" s="9"/>
      <c r="AP18" s="12"/>
      <c r="AQ18" s="7">
        <f t="shared" ca="1" si="15"/>
        <v>0</v>
      </c>
      <c r="AR18" s="9"/>
      <c r="AS18" s="12"/>
      <c r="AT18" s="7">
        <f t="shared" ca="1" si="16"/>
        <v>0</v>
      </c>
      <c r="AU18" s="9"/>
      <c r="AV18" s="12"/>
      <c r="AW18" s="7">
        <f t="shared" ca="1" si="17"/>
        <v>0</v>
      </c>
      <c r="AX18" s="9"/>
      <c r="AY18" s="12"/>
      <c r="AZ18" s="7">
        <f t="shared" ca="1" si="18"/>
        <v>0</v>
      </c>
      <c r="BA18" s="9"/>
      <c r="BB18" s="12"/>
      <c r="BC18" s="7">
        <f t="shared" ca="1" si="19"/>
        <v>0</v>
      </c>
      <c r="BD18" s="9"/>
      <c r="BE18" s="12"/>
      <c r="BF18" s="7">
        <f t="shared" ca="1" si="20"/>
        <v>0</v>
      </c>
      <c r="BG18" s="9"/>
      <c r="BH18" s="12"/>
      <c r="BI18" s="7">
        <f t="shared" ca="1" si="21"/>
        <v>0</v>
      </c>
      <c r="BJ18" s="9"/>
      <c r="BK18" s="12"/>
      <c r="BL18" s="7">
        <f t="shared" ca="1" si="22"/>
        <v>0</v>
      </c>
      <c r="BM18" s="9"/>
      <c r="BN18" s="127">
        <v>0</v>
      </c>
      <c r="BO18" s="287">
        <f t="shared" si="11"/>
        <v>0</v>
      </c>
      <c r="BP18" s="288"/>
      <c r="BQ18" s="289"/>
      <c r="BR18" s="14">
        <f t="shared" si="12"/>
        <v>0</v>
      </c>
    </row>
  </sheetData>
  <mergeCells count="91">
    <mergeCell ref="R5:T5"/>
    <mergeCell ref="C5:E5"/>
    <mergeCell ref="F5:H5"/>
    <mergeCell ref="I5:K5"/>
    <mergeCell ref="L5:N5"/>
    <mergeCell ref="O5:Q5"/>
    <mergeCell ref="BE5:BG5"/>
    <mergeCell ref="BH5:BJ5"/>
    <mergeCell ref="BK5:BM5"/>
    <mergeCell ref="U6:W6"/>
    <mergeCell ref="AM5:AO5"/>
    <mergeCell ref="AP5:AR5"/>
    <mergeCell ref="AS5:AU5"/>
    <mergeCell ref="AV5:AX5"/>
    <mergeCell ref="AY5:BA5"/>
    <mergeCell ref="BB5:BD5"/>
    <mergeCell ref="U5:W5"/>
    <mergeCell ref="X5:Z5"/>
    <mergeCell ref="AA5:AC5"/>
    <mergeCell ref="AD5:AF5"/>
    <mergeCell ref="AG5:AI5"/>
    <mergeCell ref="AJ5:AL5"/>
    <mergeCell ref="BH6:BJ6"/>
    <mergeCell ref="BK6:BM6"/>
    <mergeCell ref="U7:W7"/>
    <mergeCell ref="X7:Z7"/>
    <mergeCell ref="AP6:AR6"/>
    <mergeCell ref="AS6:AU6"/>
    <mergeCell ref="AV6:AX6"/>
    <mergeCell ref="AY6:BA6"/>
    <mergeCell ref="BB6:BD6"/>
    <mergeCell ref="BE6:BG6"/>
    <mergeCell ref="X6:Z6"/>
    <mergeCell ref="AA6:AC6"/>
    <mergeCell ref="AD6:AF6"/>
    <mergeCell ref="AG6:AI6"/>
    <mergeCell ref="AJ6:AL6"/>
    <mergeCell ref="AM6:AO6"/>
    <mergeCell ref="BK7:BM7"/>
    <mergeCell ref="U8:W8"/>
    <mergeCell ref="X8:Z8"/>
    <mergeCell ref="AA8:AC8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BK8:BM8"/>
    <mergeCell ref="AD8:AF8"/>
    <mergeCell ref="AG8:AI8"/>
    <mergeCell ref="AJ8:AL8"/>
    <mergeCell ref="AM8:AO8"/>
    <mergeCell ref="AP8:AR8"/>
    <mergeCell ref="AS8:AU8"/>
    <mergeCell ref="BO18:BQ18"/>
    <mergeCell ref="R8:T8"/>
    <mergeCell ref="O8:Q8"/>
    <mergeCell ref="L8:N8"/>
    <mergeCell ref="I8:K8"/>
    <mergeCell ref="BO9:BQ9"/>
    <mergeCell ref="BO10:BQ10"/>
    <mergeCell ref="BO11:BQ11"/>
    <mergeCell ref="BO12:BQ12"/>
    <mergeCell ref="BO16:BQ16"/>
    <mergeCell ref="BO17:BQ17"/>
    <mergeCell ref="AV8:AX8"/>
    <mergeCell ref="AY8:BA8"/>
    <mergeCell ref="BB8:BD8"/>
    <mergeCell ref="BE8:BG8"/>
    <mergeCell ref="BH8:BJ8"/>
    <mergeCell ref="C6:E6"/>
    <mergeCell ref="C8:E8"/>
    <mergeCell ref="R7:T7"/>
    <mergeCell ref="O7:Q7"/>
    <mergeCell ref="L7:N7"/>
    <mergeCell ref="I7:K7"/>
    <mergeCell ref="F7:H7"/>
    <mergeCell ref="C7:E7"/>
    <mergeCell ref="F8:H8"/>
    <mergeCell ref="R6:T6"/>
    <mergeCell ref="O6:Q6"/>
    <mergeCell ref="L6:N6"/>
    <mergeCell ref="I6:K6"/>
    <mergeCell ref="F6:H6"/>
  </mergeCells>
  <conditionalFormatting sqref="BR10:BR17">
    <cfRule type="cellIs" dxfId="5" priority="4" stopIfTrue="1" operator="equal">
      <formula>3</formula>
    </cfRule>
    <cfRule type="cellIs" dxfId="4" priority="5" stopIfTrue="1" operator="equal">
      <formula>2</formula>
    </cfRule>
    <cfRule type="cellIs" dxfId="3" priority="6" stopIfTrue="1" operator="equal">
      <formula>1</formula>
    </cfRule>
  </conditionalFormatting>
  <conditionalFormatting sqref="BR18">
    <cfRule type="cellIs" dxfId="2" priority="1" stopIfTrue="1" operator="equal">
      <formula>3</formula>
    </cfRule>
    <cfRule type="cellIs" dxfId="1" priority="2" stopIfTrue="1" operator="equal">
      <formula>2</formula>
    </cfRule>
    <cfRule type="cellIs" dxfId="0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00"/>
  <sheetViews>
    <sheetView topLeftCell="A169" workbookViewId="0">
      <selection activeCell="H18" sqref="H18"/>
    </sheetView>
  </sheetViews>
  <sheetFormatPr defaultRowHeight="15" x14ac:dyDescent="0.25"/>
  <sheetData>
    <row r="1" spans="1:80" x14ac:dyDescent="0.25">
      <c r="A1">
        <v>12</v>
      </c>
      <c r="B1">
        <v>34</v>
      </c>
      <c r="C1">
        <v>58</v>
      </c>
      <c r="D1">
        <v>82</v>
      </c>
      <c r="E1">
        <v>110</v>
      </c>
      <c r="F1">
        <v>170</v>
      </c>
      <c r="G1">
        <v>250</v>
      </c>
      <c r="H1">
        <v>250</v>
      </c>
    </row>
    <row r="2" spans="1:80" x14ac:dyDescent="0.25">
      <c r="A2">
        <v>10</v>
      </c>
      <c r="B2">
        <v>30</v>
      </c>
      <c r="C2">
        <v>54</v>
      </c>
      <c r="D2">
        <v>78</v>
      </c>
      <c r="E2">
        <v>106</v>
      </c>
      <c r="F2">
        <v>160</v>
      </c>
      <c r="G2">
        <v>240</v>
      </c>
      <c r="H2">
        <v>240</v>
      </c>
    </row>
    <row r="3" spans="1:80" x14ac:dyDescent="0.25">
      <c r="A3">
        <v>8</v>
      </c>
      <c r="B3">
        <v>26</v>
      </c>
      <c r="C3">
        <v>50</v>
      </c>
      <c r="D3">
        <v>74</v>
      </c>
      <c r="E3">
        <v>102</v>
      </c>
      <c r="F3">
        <v>150</v>
      </c>
      <c r="G3">
        <v>230</v>
      </c>
      <c r="H3">
        <v>230</v>
      </c>
    </row>
    <row r="4" spans="1:80" ht="15.75" thickBot="1" x14ac:dyDescent="0.3">
      <c r="A4">
        <v>6</v>
      </c>
      <c r="B4">
        <v>22</v>
      </c>
      <c r="C4">
        <v>46</v>
      </c>
      <c r="D4">
        <v>70</v>
      </c>
      <c r="E4">
        <v>98</v>
      </c>
      <c r="F4">
        <v>140</v>
      </c>
      <c r="G4">
        <v>220</v>
      </c>
      <c r="H4">
        <v>220</v>
      </c>
    </row>
    <row r="5" spans="1:80" ht="15.75" thickBot="1" x14ac:dyDescent="0.3">
      <c r="A5">
        <v>4</v>
      </c>
      <c r="B5">
        <v>18</v>
      </c>
      <c r="C5">
        <v>42</v>
      </c>
      <c r="D5">
        <v>66</v>
      </c>
      <c r="E5">
        <v>94</v>
      </c>
      <c r="F5">
        <v>130</v>
      </c>
      <c r="G5">
        <v>210</v>
      </c>
      <c r="H5">
        <v>210</v>
      </c>
      <c r="BZ5" s="311" t="s">
        <v>12</v>
      </c>
      <c r="CA5" s="312"/>
      <c r="CB5" s="313"/>
    </row>
    <row r="6" spans="1:80" ht="15.75" thickBot="1" x14ac:dyDescent="0.3">
      <c r="A6">
        <v>2</v>
      </c>
      <c r="B6">
        <v>14</v>
      </c>
      <c r="C6">
        <v>38</v>
      </c>
      <c r="D6">
        <v>62</v>
      </c>
      <c r="E6">
        <v>90</v>
      </c>
      <c r="F6">
        <v>120</v>
      </c>
      <c r="G6">
        <v>200</v>
      </c>
      <c r="H6">
        <v>200</v>
      </c>
      <c r="BZ6" s="298">
        <v>29</v>
      </c>
      <c r="CA6" s="299"/>
      <c r="CB6" s="300"/>
    </row>
    <row r="7" spans="1:80" ht="15.75" thickBot="1" x14ac:dyDescent="0.3">
      <c r="A7">
        <v>2</v>
      </c>
      <c r="B7">
        <v>12</v>
      </c>
      <c r="C7">
        <v>34</v>
      </c>
      <c r="D7">
        <v>58</v>
      </c>
      <c r="E7">
        <v>82</v>
      </c>
      <c r="F7">
        <v>110</v>
      </c>
      <c r="G7">
        <v>170</v>
      </c>
      <c r="H7">
        <v>170</v>
      </c>
      <c r="BZ7" s="305">
        <v>4</v>
      </c>
      <c r="CA7" s="306"/>
      <c r="CB7" s="307"/>
    </row>
    <row r="8" spans="1:80" ht="15.75" thickBot="1" x14ac:dyDescent="0.3">
      <c r="A8">
        <v>2</v>
      </c>
      <c r="B8">
        <v>10</v>
      </c>
      <c r="C8">
        <v>30</v>
      </c>
      <c r="D8">
        <v>54</v>
      </c>
      <c r="E8">
        <v>78</v>
      </c>
      <c r="F8">
        <v>106</v>
      </c>
      <c r="G8">
        <v>160</v>
      </c>
      <c r="H8">
        <v>160</v>
      </c>
      <c r="BZ8" s="298">
        <v>1</v>
      </c>
      <c r="CA8" s="299"/>
      <c r="CB8" s="300"/>
    </row>
    <row r="9" spans="1:80" x14ac:dyDescent="0.25">
      <c r="A9">
        <v>0</v>
      </c>
      <c r="B9">
        <v>8</v>
      </c>
      <c r="C9">
        <v>26</v>
      </c>
      <c r="D9">
        <v>50</v>
      </c>
      <c r="E9">
        <v>74</v>
      </c>
      <c r="F9">
        <v>102</v>
      </c>
      <c r="G9">
        <v>150</v>
      </c>
      <c r="H9">
        <v>150</v>
      </c>
    </row>
    <row r="10" spans="1:80" x14ac:dyDescent="0.25">
      <c r="A10">
        <v>0</v>
      </c>
      <c r="B10">
        <v>6</v>
      </c>
      <c r="C10">
        <v>22</v>
      </c>
      <c r="D10">
        <v>46</v>
      </c>
      <c r="E10">
        <v>70</v>
      </c>
      <c r="F10">
        <v>98</v>
      </c>
      <c r="G10">
        <v>140</v>
      </c>
      <c r="H10">
        <v>140</v>
      </c>
    </row>
    <row r="11" spans="1:80" x14ac:dyDescent="0.25">
      <c r="A11">
        <v>0</v>
      </c>
      <c r="B11">
        <v>4</v>
      </c>
      <c r="C11">
        <v>18</v>
      </c>
      <c r="D11">
        <v>42</v>
      </c>
      <c r="E11">
        <v>66</v>
      </c>
      <c r="F11">
        <v>94</v>
      </c>
      <c r="G11">
        <v>130</v>
      </c>
      <c r="H11">
        <v>130</v>
      </c>
    </row>
    <row r="12" spans="1:80" x14ac:dyDescent="0.25">
      <c r="A12">
        <v>0</v>
      </c>
      <c r="B12">
        <v>2</v>
      </c>
      <c r="C12">
        <v>14</v>
      </c>
      <c r="D12">
        <v>38</v>
      </c>
      <c r="E12">
        <v>62</v>
      </c>
      <c r="F12">
        <v>90</v>
      </c>
      <c r="G12">
        <v>120</v>
      </c>
      <c r="H12">
        <v>120</v>
      </c>
    </row>
    <row r="13" spans="1:80" x14ac:dyDescent="0.25">
      <c r="A13">
        <v>0</v>
      </c>
      <c r="B13">
        <v>2</v>
      </c>
      <c r="C13">
        <v>12</v>
      </c>
      <c r="D13">
        <v>34</v>
      </c>
      <c r="E13">
        <v>58</v>
      </c>
      <c r="F13">
        <v>82</v>
      </c>
      <c r="G13">
        <v>110</v>
      </c>
      <c r="H13">
        <v>110</v>
      </c>
    </row>
    <row r="14" spans="1:80" x14ac:dyDescent="0.25">
      <c r="A14">
        <v>0</v>
      </c>
      <c r="B14">
        <v>2</v>
      </c>
      <c r="C14">
        <v>12</v>
      </c>
      <c r="D14">
        <v>34</v>
      </c>
      <c r="E14">
        <v>58</v>
      </c>
      <c r="F14">
        <v>82</v>
      </c>
      <c r="G14">
        <v>110</v>
      </c>
      <c r="H14">
        <v>110</v>
      </c>
    </row>
    <row r="15" spans="1:80" x14ac:dyDescent="0.25">
      <c r="A15">
        <v>0</v>
      </c>
      <c r="B15">
        <v>0</v>
      </c>
      <c r="C15">
        <v>10</v>
      </c>
      <c r="D15">
        <v>30</v>
      </c>
      <c r="E15">
        <v>54</v>
      </c>
      <c r="F15">
        <v>78</v>
      </c>
      <c r="G15">
        <v>106</v>
      </c>
      <c r="H15">
        <v>106</v>
      </c>
      <c r="BZ15" s="12">
        <v>27</v>
      </c>
    </row>
    <row r="16" spans="1:80" x14ac:dyDescent="0.25">
      <c r="A16">
        <v>0</v>
      </c>
      <c r="B16">
        <v>0</v>
      </c>
      <c r="C16">
        <v>10</v>
      </c>
      <c r="D16">
        <v>30</v>
      </c>
      <c r="E16">
        <v>54</v>
      </c>
      <c r="F16">
        <v>78</v>
      </c>
      <c r="G16">
        <v>106</v>
      </c>
      <c r="H16">
        <v>106</v>
      </c>
    </row>
    <row r="17" spans="1:8" x14ac:dyDescent="0.25">
      <c r="A17">
        <v>0</v>
      </c>
      <c r="B17">
        <v>0</v>
      </c>
      <c r="C17">
        <v>8</v>
      </c>
      <c r="D17">
        <v>26</v>
      </c>
      <c r="E17">
        <v>50</v>
      </c>
      <c r="F17">
        <v>74</v>
      </c>
      <c r="G17">
        <v>102</v>
      </c>
      <c r="H17">
        <v>102</v>
      </c>
    </row>
    <row r="18" spans="1:8" x14ac:dyDescent="0.25">
      <c r="A18">
        <v>0</v>
      </c>
      <c r="B18">
        <v>0</v>
      </c>
      <c r="C18">
        <v>8</v>
      </c>
      <c r="D18">
        <v>26</v>
      </c>
      <c r="E18">
        <v>50</v>
      </c>
      <c r="F18">
        <v>74</v>
      </c>
      <c r="G18">
        <v>102</v>
      </c>
      <c r="H18">
        <v>102</v>
      </c>
    </row>
    <row r="19" spans="1:8" x14ac:dyDescent="0.25">
      <c r="A19">
        <v>0</v>
      </c>
      <c r="B19">
        <v>0</v>
      </c>
      <c r="C19">
        <v>6</v>
      </c>
      <c r="D19">
        <v>22</v>
      </c>
      <c r="E19">
        <v>46</v>
      </c>
      <c r="F19">
        <v>70</v>
      </c>
      <c r="G19">
        <v>98</v>
      </c>
      <c r="H19">
        <v>98</v>
      </c>
    </row>
    <row r="20" spans="1:8" x14ac:dyDescent="0.25">
      <c r="A20">
        <v>0</v>
      </c>
      <c r="B20">
        <v>0</v>
      </c>
      <c r="C20">
        <v>6</v>
      </c>
      <c r="D20">
        <v>22</v>
      </c>
      <c r="E20">
        <v>46</v>
      </c>
      <c r="F20">
        <v>70</v>
      </c>
      <c r="G20">
        <v>98</v>
      </c>
      <c r="H20">
        <v>98</v>
      </c>
    </row>
    <row r="21" spans="1:8" x14ac:dyDescent="0.25">
      <c r="A21">
        <v>0</v>
      </c>
      <c r="B21">
        <v>0</v>
      </c>
      <c r="C21">
        <v>4</v>
      </c>
      <c r="D21">
        <v>18</v>
      </c>
      <c r="E21">
        <v>42</v>
      </c>
      <c r="F21">
        <v>66</v>
      </c>
      <c r="G21">
        <v>94</v>
      </c>
      <c r="H21">
        <v>94</v>
      </c>
    </row>
    <row r="22" spans="1:8" x14ac:dyDescent="0.25">
      <c r="A22">
        <v>0</v>
      </c>
      <c r="B22">
        <v>0</v>
      </c>
      <c r="C22">
        <v>4</v>
      </c>
      <c r="D22">
        <v>18</v>
      </c>
      <c r="E22">
        <v>42</v>
      </c>
      <c r="F22">
        <v>66</v>
      </c>
      <c r="G22">
        <v>94</v>
      </c>
      <c r="H22">
        <v>94</v>
      </c>
    </row>
    <row r="23" spans="1:8" x14ac:dyDescent="0.25">
      <c r="A23">
        <v>0</v>
      </c>
      <c r="B23">
        <v>0</v>
      </c>
      <c r="C23">
        <v>2</v>
      </c>
      <c r="D23">
        <v>14</v>
      </c>
      <c r="E23">
        <v>38</v>
      </c>
      <c r="F23">
        <v>62</v>
      </c>
      <c r="G23">
        <v>90</v>
      </c>
      <c r="H23">
        <v>90</v>
      </c>
    </row>
    <row r="24" spans="1:8" x14ac:dyDescent="0.25">
      <c r="A24">
        <v>0</v>
      </c>
      <c r="B24">
        <v>0</v>
      </c>
      <c r="C24">
        <v>2</v>
      </c>
      <c r="D24">
        <v>14</v>
      </c>
      <c r="E24">
        <v>38</v>
      </c>
      <c r="F24">
        <v>62</v>
      </c>
      <c r="G24">
        <v>90</v>
      </c>
      <c r="H24">
        <v>90</v>
      </c>
    </row>
    <row r="25" spans="1:8" x14ac:dyDescent="0.25">
      <c r="A25">
        <v>0</v>
      </c>
      <c r="B25">
        <v>0</v>
      </c>
      <c r="C25">
        <v>2</v>
      </c>
      <c r="D25">
        <v>12</v>
      </c>
      <c r="E25">
        <v>34</v>
      </c>
      <c r="F25">
        <v>58</v>
      </c>
      <c r="G25">
        <v>82</v>
      </c>
      <c r="H25">
        <v>82</v>
      </c>
    </row>
    <row r="26" spans="1:8" x14ac:dyDescent="0.25">
      <c r="A26">
        <v>0</v>
      </c>
      <c r="B26">
        <v>0</v>
      </c>
      <c r="C26">
        <v>2</v>
      </c>
      <c r="D26">
        <v>12</v>
      </c>
      <c r="E26">
        <v>34</v>
      </c>
      <c r="F26">
        <v>58</v>
      </c>
      <c r="G26">
        <v>82</v>
      </c>
      <c r="H26">
        <v>82</v>
      </c>
    </row>
    <row r="27" spans="1:8" x14ac:dyDescent="0.25">
      <c r="A27">
        <v>0</v>
      </c>
      <c r="B27">
        <v>0</v>
      </c>
      <c r="C27">
        <v>2</v>
      </c>
      <c r="D27">
        <v>12</v>
      </c>
      <c r="E27">
        <v>34</v>
      </c>
      <c r="F27">
        <v>58</v>
      </c>
      <c r="G27">
        <v>82</v>
      </c>
      <c r="H27">
        <v>82</v>
      </c>
    </row>
    <row r="28" spans="1:8" x14ac:dyDescent="0.25">
      <c r="A28">
        <v>0</v>
      </c>
      <c r="B28">
        <v>0</v>
      </c>
      <c r="C28">
        <v>2</v>
      </c>
      <c r="D28">
        <v>12</v>
      </c>
      <c r="E28">
        <v>34</v>
      </c>
      <c r="F28">
        <v>58</v>
      </c>
      <c r="G28">
        <v>82</v>
      </c>
      <c r="H28">
        <v>82</v>
      </c>
    </row>
    <row r="29" spans="1:8" x14ac:dyDescent="0.25">
      <c r="A29">
        <v>0</v>
      </c>
      <c r="B29">
        <v>0</v>
      </c>
      <c r="C29">
        <v>2</v>
      </c>
      <c r="D29">
        <v>10</v>
      </c>
      <c r="E29">
        <v>30</v>
      </c>
      <c r="F29">
        <v>54</v>
      </c>
      <c r="G29">
        <v>78</v>
      </c>
      <c r="H29">
        <v>78</v>
      </c>
    </row>
    <row r="30" spans="1:8" x14ac:dyDescent="0.25">
      <c r="A30">
        <v>0</v>
      </c>
      <c r="B30">
        <v>0</v>
      </c>
      <c r="C30">
        <v>2</v>
      </c>
      <c r="D30">
        <v>10</v>
      </c>
      <c r="E30">
        <v>30</v>
      </c>
      <c r="F30">
        <v>54</v>
      </c>
      <c r="G30">
        <v>78</v>
      </c>
      <c r="H30">
        <v>78</v>
      </c>
    </row>
    <row r="31" spans="1:8" x14ac:dyDescent="0.25">
      <c r="A31">
        <v>0</v>
      </c>
      <c r="B31">
        <v>0</v>
      </c>
      <c r="C31">
        <v>0</v>
      </c>
      <c r="D31">
        <v>10</v>
      </c>
      <c r="E31">
        <v>30</v>
      </c>
      <c r="F31">
        <v>54</v>
      </c>
      <c r="G31">
        <v>78</v>
      </c>
      <c r="H31">
        <v>78</v>
      </c>
    </row>
    <row r="32" spans="1:8" x14ac:dyDescent="0.25">
      <c r="A32">
        <v>0</v>
      </c>
      <c r="B32">
        <v>0</v>
      </c>
      <c r="C32">
        <v>0</v>
      </c>
      <c r="D32">
        <v>10</v>
      </c>
      <c r="E32">
        <v>30</v>
      </c>
      <c r="F32">
        <v>54</v>
      </c>
      <c r="G32">
        <v>78</v>
      </c>
      <c r="H32">
        <v>78</v>
      </c>
    </row>
    <row r="33" spans="1:8" x14ac:dyDescent="0.25">
      <c r="A33">
        <v>0</v>
      </c>
      <c r="B33">
        <v>0</v>
      </c>
      <c r="C33">
        <v>0</v>
      </c>
      <c r="D33">
        <v>8</v>
      </c>
      <c r="E33">
        <v>26</v>
      </c>
      <c r="F33">
        <v>50</v>
      </c>
      <c r="G33">
        <v>74</v>
      </c>
      <c r="H33">
        <v>74</v>
      </c>
    </row>
    <row r="34" spans="1:8" x14ac:dyDescent="0.25">
      <c r="A34">
        <v>0</v>
      </c>
      <c r="B34">
        <v>0</v>
      </c>
      <c r="C34">
        <v>0</v>
      </c>
      <c r="D34">
        <v>8</v>
      </c>
      <c r="E34">
        <v>26</v>
      </c>
      <c r="F34">
        <v>50</v>
      </c>
      <c r="G34">
        <v>74</v>
      </c>
      <c r="H34">
        <v>74</v>
      </c>
    </row>
    <row r="35" spans="1:8" x14ac:dyDescent="0.25">
      <c r="A35">
        <v>0</v>
      </c>
      <c r="B35">
        <v>0</v>
      </c>
      <c r="C35">
        <v>0</v>
      </c>
      <c r="D35">
        <v>8</v>
      </c>
      <c r="E35">
        <v>26</v>
      </c>
      <c r="F35">
        <v>50</v>
      </c>
      <c r="G35">
        <v>74</v>
      </c>
      <c r="H35">
        <v>74</v>
      </c>
    </row>
    <row r="36" spans="1:8" x14ac:dyDescent="0.25">
      <c r="A36">
        <v>0</v>
      </c>
      <c r="B36">
        <v>0</v>
      </c>
      <c r="C36">
        <v>0</v>
      </c>
      <c r="D36">
        <v>8</v>
      </c>
      <c r="E36">
        <v>26</v>
      </c>
      <c r="F36">
        <v>50</v>
      </c>
      <c r="G36">
        <v>74</v>
      </c>
      <c r="H36">
        <v>74</v>
      </c>
    </row>
    <row r="37" spans="1:8" x14ac:dyDescent="0.25">
      <c r="A37">
        <v>0</v>
      </c>
      <c r="B37">
        <v>0</v>
      </c>
      <c r="C37">
        <v>0</v>
      </c>
      <c r="D37">
        <v>6</v>
      </c>
      <c r="E37">
        <v>22</v>
      </c>
      <c r="F37">
        <v>46</v>
      </c>
      <c r="G37">
        <v>70</v>
      </c>
      <c r="H37">
        <v>70</v>
      </c>
    </row>
    <row r="38" spans="1:8" x14ac:dyDescent="0.25">
      <c r="A38">
        <v>0</v>
      </c>
      <c r="B38">
        <v>0</v>
      </c>
      <c r="C38">
        <v>0</v>
      </c>
      <c r="D38">
        <v>6</v>
      </c>
      <c r="E38">
        <v>22</v>
      </c>
      <c r="F38">
        <v>46</v>
      </c>
      <c r="G38">
        <v>70</v>
      </c>
      <c r="H38">
        <v>70</v>
      </c>
    </row>
    <row r="39" spans="1:8" x14ac:dyDescent="0.25">
      <c r="A39">
        <v>0</v>
      </c>
      <c r="B39">
        <v>0</v>
      </c>
      <c r="C39">
        <v>0</v>
      </c>
      <c r="D39">
        <v>6</v>
      </c>
      <c r="E39">
        <v>22</v>
      </c>
      <c r="F39">
        <v>46</v>
      </c>
      <c r="G39">
        <v>70</v>
      </c>
      <c r="H39">
        <v>70</v>
      </c>
    </row>
    <row r="40" spans="1:8" x14ac:dyDescent="0.25">
      <c r="A40">
        <v>0</v>
      </c>
      <c r="B40">
        <v>0</v>
      </c>
      <c r="C40">
        <v>0</v>
      </c>
      <c r="D40">
        <v>6</v>
      </c>
      <c r="E40">
        <v>22</v>
      </c>
      <c r="F40">
        <v>46</v>
      </c>
      <c r="G40">
        <v>70</v>
      </c>
      <c r="H40">
        <v>70</v>
      </c>
    </row>
    <row r="41" spans="1:8" x14ac:dyDescent="0.25">
      <c r="A41">
        <v>0</v>
      </c>
      <c r="B41">
        <v>0</v>
      </c>
      <c r="C41">
        <v>0</v>
      </c>
      <c r="D41">
        <v>4</v>
      </c>
      <c r="E41">
        <v>18</v>
      </c>
      <c r="F41">
        <v>42</v>
      </c>
      <c r="G41">
        <v>66</v>
      </c>
      <c r="H41">
        <v>66</v>
      </c>
    </row>
    <row r="42" spans="1:8" x14ac:dyDescent="0.25">
      <c r="A42">
        <v>0</v>
      </c>
      <c r="B42">
        <v>0</v>
      </c>
      <c r="C42">
        <v>0</v>
      </c>
      <c r="D42">
        <v>4</v>
      </c>
      <c r="E42">
        <v>18</v>
      </c>
      <c r="F42">
        <v>42</v>
      </c>
      <c r="G42">
        <v>66</v>
      </c>
      <c r="H42">
        <v>66</v>
      </c>
    </row>
    <row r="43" spans="1:8" x14ac:dyDescent="0.25">
      <c r="A43">
        <v>0</v>
      </c>
      <c r="B43">
        <v>0</v>
      </c>
      <c r="C43">
        <v>0</v>
      </c>
      <c r="D43">
        <v>4</v>
      </c>
      <c r="E43">
        <v>18</v>
      </c>
      <c r="F43">
        <v>42</v>
      </c>
      <c r="G43">
        <v>66</v>
      </c>
      <c r="H43">
        <v>66</v>
      </c>
    </row>
    <row r="44" spans="1:8" x14ac:dyDescent="0.25">
      <c r="A44">
        <v>0</v>
      </c>
      <c r="B44">
        <v>0</v>
      </c>
      <c r="C44">
        <v>0</v>
      </c>
      <c r="D44">
        <v>4</v>
      </c>
      <c r="E44">
        <v>18</v>
      </c>
      <c r="F44">
        <v>42</v>
      </c>
      <c r="G44">
        <v>66</v>
      </c>
      <c r="H44">
        <v>66</v>
      </c>
    </row>
    <row r="45" spans="1:8" x14ac:dyDescent="0.25">
      <c r="A45">
        <v>0</v>
      </c>
      <c r="B45">
        <v>0</v>
      </c>
      <c r="C45">
        <v>0</v>
      </c>
      <c r="D45">
        <v>2</v>
      </c>
      <c r="E45">
        <v>14</v>
      </c>
      <c r="F45">
        <v>38</v>
      </c>
      <c r="G45">
        <v>62</v>
      </c>
      <c r="H45">
        <v>62</v>
      </c>
    </row>
    <row r="46" spans="1:8" x14ac:dyDescent="0.25">
      <c r="A46">
        <v>0</v>
      </c>
      <c r="B46">
        <v>0</v>
      </c>
      <c r="C46">
        <v>0</v>
      </c>
      <c r="D46">
        <v>2</v>
      </c>
      <c r="E46">
        <v>14</v>
      </c>
      <c r="F46">
        <v>38</v>
      </c>
      <c r="G46">
        <v>62</v>
      </c>
      <c r="H46">
        <v>62</v>
      </c>
    </row>
    <row r="47" spans="1:8" x14ac:dyDescent="0.25">
      <c r="A47">
        <v>0</v>
      </c>
      <c r="B47">
        <v>0</v>
      </c>
      <c r="C47">
        <v>0</v>
      </c>
      <c r="D47">
        <v>2</v>
      </c>
      <c r="E47">
        <v>14</v>
      </c>
      <c r="F47">
        <v>38</v>
      </c>
      <c r="G47">
        <v>62</v>
      </c>
      <c r="H47">
        <v>62</v>
      </c>
    </row>
    <row r="48" spans="1:8" x14ac:dyDescent="0.25">
      <c r="A48">
        <v>0</v>
      </c>
      <c r="B48">
        <v>0</v>
      </c>
      <c r="C48">
        <v>0</v>
      </c>
      <c r="D48">
        <v>2</v>
      </c>
      <c r="E48">
        <v>14</v>
      </c>
      <c r="F48">
        <v>38</v>
      </c>
      <c r="G48">
        <v>62</v>
      </c>
      <c r="H48">
        <v>62</v>
      </c>
    </row>
    <row r="49" spans="1:8" x14ac:dyDescent="0.25">
      <c r="A49">
        <v>0</v>
      </c>
      <c r="B49">
        <v>0</v>
      </c>
      <c r="C49">
        <v>0</v>
      </c>
      <c r="D49">
        <v>2</v>
      </c>
      <c r="E49">
        <v>10</v>
      </c>
      <c r="F49">
        <v>34</v>
      </c>
      <c r="G49">
        <v>58</v>
      </c>
      <c r="H49">
        <v>58</v>
      </c>
    </row>
    <row r="50" spans="1:8" x14ac:dyDescent="0.25">
      <c r="A50">
        <v>0</v>
      </c>
      <c r="B50">
        <v>0</v>
      </c>
      <c r="C50">
        <v>0</v>
      </c>
      <c r="D50">
        <v>2</v>
      </c>
      <c r="E50">
        <v>10</v>
      </c>
      <c r="F50">
        <v>34</v>
      </c>
      <c r="G50">
        <v>58</v>
      </c>
      <c r="H50">
        <v>58</v>
      </c>
    </row>
    <row r="51" spans="1:8" x14ac:dyDescent="0.25">
      <c r="A51">
        <v>0</v>
      </c>
      <c r="B51">
        <v>0</v>
      </c>
      <c r="C51">
        <v>0</v>
      </c>
      <c r="D51">
        <v>0</v>
      </c>
      <c r="E51">
        <v>10</v>
      </c>
      <c r="F51">
        <v>34</v>
      </c>
      <c r="G51">
        <v>58</v>
      </c>
      <c r="H51">
        <v>58</v>
      </c>
    </row>
    <row r="52" spans="1:8" x14ac:dyDescent="0.25">
      <c r="A52">
        <v>0</v>
      </c>
      <c r="B52">
        <v>0</v>
      </c>
      <c r="C52">
        <v>0</v>
      </c>
      <c r="D52">
        <v>0</v>
      </c>
      <c r="E52">
        <v>10</v>
      </c>
      <c r="F52">
        <v>34</v>
      </c>
      <c r="G52">
        <v>58</v>
      </c>
      <c r="H52">
        <v>58</v>
      </c>
    </row>
    <row r="53" spans="1:8" x14ac:dyDescent="0.25">
      <c r="A53">
        <v>0</v>
      </c>
      <c r="B53">
        <v>0</v>
      </c>
      <c r="C53">
        <v>0</v>
      </c>
      <c r="D53">
        <v>0</v>
      </c>
      <c r="E53">
        <v>10</v>
      </c>
      <c r="F53">
        <v>34</v>
      </c>
      <c r="G53">
        <v>58</v>
      </c>
      <c r="H53">
        <v>58</v>
      </c>
    </row>
    <row r="54" spans="1:8" x14ac:dyDescent="0.25">
      <c r="A54">
        <v>0</v>
      </c>
      <c r="B54">
        <v>0</v>
      </c>
      <c r="C54">
        <v>0</v>
      </c>
      <c r="D54">
        <v>0</v>
      </c>
      <c r="E54">
        <v>10</v>
      </c>
      <c r="F54">
        <v>34</v>
      </c>
      <c r="G54">
        <v>58</v>
      </c>
      <c r="H54">
        <v>58</v>
      </c>
    </row>
    <row r="55" spans="1:8" x14ac:dyDescent="0.25">
      <c r="A55">
        <v>0</v>
      </c>
      <c r="B55">
        <v>0</v>
      </c>
      <c r="C55">
        <v>0</v>
      </c>
      <c r="D55">
        <v>0</v>
      </c>
      <c r="E55">
        <v>10</v>
      </c>
      <c r="F55">
        <v>34</v>
      </c>
      <c r="G55">
        <v>58</v>
      </c>
      <c r="H55">
        <v>58</v>
      </c>
    </row>
    <row r="56" spans="1:8" x14ac:dyDescent="0.25">
      <c r="A56">
        <v>0</v>
      </c>
      <c r="B56">
        <v>0</v>
      </c>
      <c r="C56">
        <v>0</v>
      </c>
      <c r="D56">
        <v>0</v>
      </c>
      <c r="E56">
        <v>10</v>
      </c>
      <c r="F56">
        <v>34</v>
      </c>
      <c r="G56">
        <v>58</v>
      </c>
      <c r="H56">
        <v>58</v>
      </c>
    </row>
    <row r="57" spans="1:8" x14ac:dyDescent="0.25">
      <c r="A57">
        <v>0</v>
      </c>
      <c r="B57">
        <v>0</v>
      </c>
      <c r="C57">
        <v>0</v>
      </c>
      <c r="D57">
        <v>0</v>
      </c>
      <c r="E57">
        <v>10</v>
      </c>
      <c r="F57">
        <v>30</v>
      </c>
      <c r="G57">
        <v>54</v>
      </c>
      <c r="H57">
        <v>54</v>
      </c>
    </row>
    <row r="58" spans="1:8" x14ac:dyDescent="0.25">
      <c r="A58">
        <v>0</v>
      </c>
      <c r="B58">
        <v>0</v>
      </c>
      <c r="C58">
        <v>0</v>
      </c>
      <c r="D58">
        <v>0</v>
      </c>
      <c r="E58">
        <v>10</v>
      </c>
      <c r="F58">
        <v>30</v>
      </c>
      <c r="G58">
        <v>54</v>
      </c>
      <c r="H58">
        <v>54</v>
      </c>
    </row>
    <row r="59" spans="1:8" x14ac:dyDescent="0.25">
      <c r="A59">
        <v>0</v>
      </c>
      <c r="B59">
        <v>0</v>
      </c>
      <c r="C59">
        <v>0</v>
      </c>
      <c r="D59">
        <v>0</v>
      </c>
      <c r="E59">
        <v>10</v>
      </c>
      <c r="F59">
        <v>30</v>
      </c>
      <c r="G59">
        <v>54</v>
      </c>
      <c r="H59">
        <v>54</v>
      </c>
    </row>
    <row r="60" spans="1:8" x14ac:dyDescent="0.25">
      <c r="A60">
        <v>0</v>
      </c>
      <c r="B60">
        <v>0</v>
      </c>
      <c r="C60">
        <v>0</v>
      </c>
      <c r="D60">
        <v>0</v>
      </c>
      <c r="E60">
        <v>10</v>
      </c>
      <c r="F60">
        <v>30</v>
      </c>
      <c r="G60">
        <v>54</v>
      </c>
      <c r="H60">
        <v>54</v>
      </c>
    </row>
    <row r="61" spans="1:8" x14ac:dyDescent="0.25">
      <c r="A61">
        <v>0</v>
      </c>
      <c r="B61">
        <v>0</v>
      </c>
      <c r="C61">
        <v>0</v>
      </c>
      <c r="D61">
        <v>0</v>
      </c>
      <c r="E61">
        <v>10</v>
      </c>
      <c r="F61">
        <v>30</v>
      </c>
      <c r="G61">
        <v>54</v>
      </c>
      <c r="H61">
        <v>54</v>
      </c>
    </row>
    <row r="62" spans="1:8" x14ac:dyDescent="0.25">
      <c r="A62">
        <v>0</v>
      </c>
      <c r="B62">
        <v>0</v>
      </c>
      <c r="C62">
        <v>0</v>
      </c>
      <c r="D62">
        <v>0</v>
      </c>
      <c r="E62">
        <v>10</v>
      </c>
      <c r="F62">
        <v>30</v>
      </c>
      <c r="G62">
        <v>54</v>
      </c>
      <c r="H62">
        <v>54</v>
      </c>
    </row>
    <row r="63" spans="1:8" x14ac:dyDescent="0.25">
      <c r="A63">
        <v>0</v>
      </c>
      <c r="B63">
        <v>0</v>
      </c>
      <c r="C63">
        <v>0</v>
      </c>
      <c r="D63">
        <v>0</v>
      </c>
      <c r="E63">
        <v>10</v>
      </c>
      <c r="F63">
        <v>30</v>
      </c>
      <c r="G63">
        <v>54</v>
      </c>
      <c r="H63">
        <v>54</v>
      </c>
    </row>
    <row r="64" spans="1:8" x14ac:dyDescent="0.25">
      <c r="A64">
        <v>0</v>
      </c>
      <c r="B64">
        <v>0</v>
      </c>
      <c r="C64">
        <v>0</v>
      </c>
      <c r="D64">
        <v>0</v>
      </c>
      <c r="E64">
        <v>10</v>
      </c>
      <c r="F64">
        <v>30</v>
      </c>
      <c r="G64">
        <v>54</v>
      </c>
      <c r="H64">
        <v>54</v>
      </c>
    </row>
    <row r="65" spans="1:8" x14ac:dyDescent="0.25">
      <c r="A65">
        <v>0</v>
      </c>
      <c r="B65">
        <v>0</v>
      </c>
      <c r="C65">
        <v>0</v>
      </c>
      <c r="D65">
        <v>0</v>
      </c>
      <c r="E65">
        <v>10</v>
      </c>
      <c r="F65">
        <v>26</v>
      </c>
      <c r="G65">
        <v>50</v>
      </c>
      <c r="H65">
        <v>50</v>
      </c>
    </row>
    <row r="66" spans="1:8" x14ac:dyDescent="0.25">
      <c r="A66">
        <v>0</v>
      </c>
      <c r="B66">
        <v>0</v>
      </c>
      <c r="C66">
        <v>0</v>
      </c>
      <c r="D66">
        <v>0</v>
      </c>
      <c r="E66">
        <v>10</v>
      </c>
      <c r="F66">
        <v>26</v>
      </c>
      <c r="G66">
        <v>50</v>
      </c>
      <c r="H66">
        <v>50</v>
      </c>
    </row>
    <row r="67" spans="1:8" x14ac:dyDescent="0.25">
      <c r="A67">
        <v>0</v>
      </c>
      <c r="B67">
        <v>0</v>
      </c>
      <c r="C67">
        <v>0</v>
      </c>
      <c r="D67">
        <v>0</v>
      </c>
      <c r="E67">
        <v>10</v>
      </c>
      <c r="F67">
        <v>26</v>
      </c>
      <c r="G67">
        <v>50</v>
      </c>
      <c r="H67">
        <v>50</v>
      </c>
    </row>
    <row r="68" spans="1:8" x14ac:dyDescent="0.25">
      <c r="A68">
        <v>0</v>
      </c>
      <c r="B68">
        <v>0</v>
      </c>
      <c r="C68">
        <v>0</v>
      </c>
      <c r="D68">
        <v>0</v>
      </c>
      <c r="E68">
        <v>10</v>
      </c>
      <c r="F68">
        <v>26</v>
      </c>
      <c r="G68">
        <v>50</v>
      </c>
      <c r="H68">
        <v>50</v>
      </c>
    </row>
    <row r="69" spans="1:8" x14ac:dyDescent="0.25">
      <c r="A69">
        <v>0</v>
      </c>
      <c r="B69">
        <v>0</v>
      </c>
      <c r="C69">
        <v>0</v>
      </c>
      <c r="D69">
        <v>0</v>
      </c>
      <c r="E69">
        <v>10</v>
      </c>
      <c r="F69">
        <v>26</v>
      </c>
      <c r="G69">
        <v>50</v>
      </c>
      <c r="H69">
        <v>50</v>
      </c>
    </row>
    <row r="70" spans="1:8" x14ac:dyDescent="0.25">
      <c r="A70">
        <v>0</v>
      </c>
      <c r="B70">
        <v>0</v>
      </c>
      <c r="C70">
        <v>0</v>
      </c>
      <c r="D70">
        <v>0</v>
      </c>
      <c r="E70">
        <v>10</v>
      </c>
      <c r="F70">
        <v>26</v>
      </c>
      <c r="G70">
        <v>50</v>
      </c>
      <c r="H70">
        <v>50</v>
      </c>
    </row>
    <row r="71" spans="1:8" x14ac:dyDescent="0.25">
      <c r="A71">
        <v>0</v>
      </c>
      <c r="B71">
        <v>0</v>
      </c>
      <c r="C71">
        <v>0</v>
      </c>
      <c r="D71">
        <v>0</v>
      </c>
      <c r="E71">
        <v>10</v>
      </c>
      <c r="F71">
        <v>26</v>
      </c>
      <c r="G71">
        <v>50</v>
      </c>
      <c r="H71">
        <v>50</v>
      </c>
    </row>
    <row r="72" spans="1:8" x14ac:dyDescent="0.25">
      <c r="A72">
        <v>0</v>
      </c>
      <c r="B72">
        <v>0</v>
      </c>
      <c r="C72">
        <v>0</v>
      </c>
      <c r="D72">
        <v>0</v>
      </c>
      <c r="E72">
        <v>10</v>
      </c>
      <c r="F72">
        <v>26</v>
      </c>
      <c r="G72">
        <v>50</v>
      </c>
      <c r="H72">
        <v>50</v>
      </c>
    </row>
    <row r="73" spans="1:8" x14ac:dyDescent="0.25">
      <c r="A73">
        <v>0</v>
      </c>
      <c r="B73">
        <v>0</v>
      </c>
      <c r="C73">
        <v>0</v>
      </c>
      <c r="D73">
        <v>0</v>
      </c>
      <c r="E73">
        <v>10</v>
      </c>
      <c r="F73">
        <v>22</v>
      </c>
      <c r="G73">
        <v>46</v>
      </c>
      <c r="H73">
        <v>46</v>
      </c>
    </row>
    <row r="74" spans="1:8" x14ac:dyDescent="0.25">
      <c r="A74">
        <v>0</v>
      </c>
      <c r="B74">
        <v>0</v>
      </c>
      <c r="C74">
        <v>0</v>
      </c>
      <c r="D74">
        <v>0</v>
      </c>
      <c r="E74">
        <v>10</v>
      </c>
      <c r="F74">
        <v>22</v>
      </c>
      <c r="G74">
        <v>46</v>
      </c>
      <c r="H74">
        <v>46</v>
      </c>
    </row>
    <row r="75" spans="1:8" x14ac:dyDescent="0.25">
      <c r="A75">
        <v>0</v>
      </c>
      <c r="B75">
        <v>0</v>
      </c>
      <c r="C75">
        <v>0</v>
      </c>
      <c r="D75">
        <v>0</v>
      </c>
      <c r="E75">
        <v>10</v>
      </c>
      <c r="F75">
        <v>22</v>
      </c>
      <c r="G75">
        <v>46</v>
      </c>
      <c r="H75">
        <v>46</v>
      </c>
    </row>
    <row r="76" spans="1:8" x14ac:dyDescent="0.25">
      <c r="A76">
        <v>0</v>
      </c>
      <c r="B76">
        <v>0</v>
      </c>
      <c r="C76">
        <v>0</v>
      </c>
      <c r="D76">
        <v>0</v>
      </c>
      <c r="E76">
        <v>10</v>
      </c>
      <c r="F76">
        <v>22</v>
      </c>
      <c r="G76">
        <v>46</v>
      </c>
      <c r="H76">
        <v>46</v>
      </c>
    </row>
    <row r="77" spans="1:8" x14ac:dyDescent="0.25">
      <c r="A77">
        <v>0</v>
      </c>
      <c r="B77">
        <v>0</v>
      </c>
      <c r="C77">
        <v>0</v>
      </c>
      <c r="D77">
        <v>0</v>
      </c>
      <c r="E77">
        <v>10</v>
      </c>
      <c r="F77">
        <v>22</v>
      </c>
      <c r="G77">
        <v>46</v>
      </c>
      <c r="H77">
        <v>46</v>
      </c>
    </row>
    <row r="78" spans="1:8" x14ac:dyDescent="0.25">
      <c r="A78">
        <v>0</v>
      </c>
      <c r="B78">
        <v>0</v>
      </c>
      <c r="C78">
        <v>0</v>
      </c>
      <c r="D78">
        <v>0</v>
      </c>
      <c r="E78">
        <v>10</v>
      </c>
      <c r="F78">
        <v>22</v>
      </c>
      <c r="G78">
        <v>46</v>
      </c>
      <c r="H78">
        <v>46</v>
      </c>
    </row>
    <row r="79" spans="1:8" x14ac:dyDescent="0.25">
      <c r="A79">
        <v>0</v>
      </c>
      <c r="B79">
        <v>0</v>
      </c>
      <c r="C79">
        <v>0</v>
      </c>
      <c r="D79">
        <v>0</v>
      </c>
      <c r="E79">
        <v>10</v>
      </c>
      <c r="F79">
        <v>22</v>
      </c>
      <c r="G79">
        <v>46</v>
      </c>
      <c r="H79">
        <v>46</v>
      </c>
    </row>
    <row r="80" spans="1:8" x14ac:dyDescent="0.25">
      <c r="A80">
        <v>0</v>
      </c>
      <c r="B80">
        <v>0</v>
      </c>
      <c r="C80">
        <v>0</v>
      </c>
      <c r="D80">
        <v>0</v>
      </c>
      <c r="E80">
        <v>10</v>
      </c>
      <c r="F80">
        <v>22</v>
      </c>
      <c r="G80">
        <v>46</v>
      </c>
      <c r="H80">
        <v>46</v>
      </c>
    </row>
    <row r="81" spans="1:8" x14ac:dyDescent="0.25">
      <c r="A81">
        <v>0</v>
      </c>
      <c r="B81">
        <v>0</v>
      </c>
      <c r="C81">
        <v>0</v>
      </c>
      <c r="D81">
        <v>0</v>
      </c>
      <c r="E81">
        <v>10</v>
      </c>
      <c r="F81">
        <v>18</v>
      </c>
      <c r="G81">
        <v>42</v>
      </c>
      <c r="H81">
        <v>42</v>
      </c>
    </row>
    <row r="82" spans="1:8" x14ac:dyDescent="0.25">
      <c r="A82">
        <v>0</v>
      </c>
      <c r="B82">
        <v>0</v>
      </c>
      <c r="C82">
        <v>0</v>
      </c>
      <c r="D82">
        <v>0</v>
      </c>
      <c r="E82">
        <v>10</v>
      </c>
      <c r="F82">
        <v>18</v>
      </c>
      <c r="G82">
        <v>42</v>
      </c>
      <c r="H82">
        <v>42</v>
      </c>
    </row>
    <row r="83" spans="1:8" x14ac:dyDescent="0.25">
      <c r="A83">
        <v>0</v>
      </c>
      <c r="B83">
        <v>0</v>
      </c>
      <c r="C83">
        <v>0</v>
      </c>
      <c r="D83">
        <v>0</v>
      </c>
      <c r="E83">
        <v>10</v>
      </c>
      <c r="F83">
        <v>18</v>
      </c>
      <c r="G83">
        <v>42</v>
      </c>
      <c r="H83">
        <v>42</v>
      </c>
    </row>
    <row r="84" spans="1:8" x14ac:dyDescent="0.25">
      <c r="A84">
        <v>0</v>
      </c>
      <c r="B84">
        <v>0</v>
      </c>
      <c r="C84">
        <v>0</v>
      </c>
      <c r="D84">
        <v>0</v>
      </c>
      <c r="E84">
        <v>10</v>
      </c>
      <c r="F84">
        <v>18</v>
      </c>
      <c r="G84">
        <v>42</v>
      </c>
      <c r="H84">
        <v>42</v>
      </c>
    </row>
    <row r="85" spans="1:8" x14ac:dyDescent="0.25">
      <c r="A85">
        <v>0</v>
      </c>
      <c r="B85">
        <v>0</v>
      </c>
      <c r="C85">
        <v>0</v>
      </c>
      <c r="D85">
        <v>0</v>
      </c>
      <c r="E85">
        <v>10</v>
      </c>
      <c r="F85">
        <v>18</v>
      </c>
      <c r="G85">
        <v>42</v>
      </c>
      <c r="H85">
        <v>42</v>
      </c>
    </row>
    <row r="86" spans="1:8" x14ac:dyDescent="0.25">
      <c r="A86">
        <v>0</v>
      </c>
      <c r="B86">
        <v>0</v>
      </c>
      <c r="C86">
        <v>0</v>
      </c>
      <c r="D86">
        <v>0</v>
      </c>
      <c r="E86">
        <v>10</v>
      </c>
      <c r="F86">
        <v>18</v>
      </c>
      <c r="G86">
        <v>42</v>
      </c>
      <c r="H86">
        <v>42</v>
      </c>
    </row>
    <row r="87" spans="1:8" x14ac:dyDescent="0.25">
      <c r="A87">
        <v>0</v>
      </c>
      <c r="B87">
        <v>0</v>
      </c>
      <c r="C87">
        <v>0</v>
      </c>
      <c r="D87">
        <v>0</v>
      </c>
      <c r="E87">
        <v>10</v>
      </c>
      <c r="F87">
        <v>18</v>
      </c>
      <c r="G87">
        <v>42</v>
      </c>
      <c r="H87">
        <v>42</v>
      </c>
    </row>
    <row r="88" spans="1:8" x14ac:dyDescent="0.25">
      <c r="A88">
        <v>0</v>
      </c>
      <c r="B88">
        <v>0</v>
      </c>
      <c r="C88">
        <v>0</v>
      </c>
      <c r="D88">
        <v>0</v>
      </c>
      <c r="E88">
        <v>10</v>
      </c>
      <c r="F88">
        <v>18</v>
      </c>
      <c r="G88">
        <v>42</v>
      </c>
      <c r="H88">
        <v>42</v>
      </c>
    </row>
    <row r="89" spans="1:8" x14ac:dyDescent="0.25">
      <c r="A89">
        <v>0</v>
      </c>
      <c r="B89">
        <v>0</v>
      </c>
      <c r="C89">
        <v>0</v>
      </c>
      <c r="D89">
        <v>0</v>
      </c>
      <c r="E89">
        <v>10</v>
      </c>
      <c r="F89">
        <v>14</v>
      </c>
      <c r="G89">
        <v>38</v>
      </c>
      <c r="H89">
        <v>38</v>
      </c>
    </row>
    <row r="90" spans="1:8" x14ac:dyDescent="0.25">
      <c r="A90">
        <v>0</v>
      </c>
      <c r="B90">
        <v>0</v>
      </c>
      <c r="C90">
        <v>0</v>
      </c>
      <c r="D90">
        <v>0</v>
      </c>
      <c r="E90">
        <v>10</v>
      </c>
      <c r="F90">
        <v>14</v>
      </c>
      <c r="G90">
        <v>38</v>
      </c>
      <c r="H90">
        <v>38</v>
      </c>
    </row>
    <row r="91" spans="1:8" x14ac:dyDescent="0.25">
      <c r="A91">
        <v>0</v>
      </c>
      <c r="B91">
        <v>0</v>
      </c>
      <c r="C91">
        <v>0</v>
      </c>
      <c r="D91">
        <v>0</v>
      </c>
      <c r="E91">
        <v>10</v>
      </c>
      <c r="F91">
        <v>14</v>
      </c>
      <c r="G91">
        <v>38</v>
      </c>
      <c r="H91">
        <v>38</v>
      </c>
    </row>
    <row r="92" spans="1:8" x14ac:dyDescent="0.25">
      <c r="A92">
        <v>0</v>
      </c>
      <c r="B92">
        <v>0</v>
      </c>
      <c r="C92">
        <v>0</v>
      </c>
      <c r="D92">
        <v>0</v>
      </c>
      <c r="E92">
        <v>10</v>
      </c>
      <c r="F92">
        <v>14</v>
      </c>
      <c r="G92">
        <v>38</v>
      </c>
      <c r="H92">
        <v>38</v>
      </c>
    </row>
    <row r="93" spans="1:8" x14ac:dyDescent="0.25">
      <c r="A93">
        <v>0</v>
      </c>
      <c r="B93">
        <v>0</v>
      </c>
      <c r="C93">
        <v>0</v>
      </c>
      <c r="D93">
        <v>0</v>
      </c>
      <c r="E93">
        <v>10</v>
      </c>
      <c r="F93">
        <v>14</v>
      </c>
      <c r="G93">
        <v>38</v>
      </c>
      <c r="H93">
        <v>38</v>
      </c>
    </row>
    <row r="94" spans="1:8" x14ac:dyDescent="0.25">
      <c r="A94">
        <v>0</v>
      </c>
      <c r="B94">
        <v>0</v>
      </c>
      <c r="C94">
        <v>0</v>
      </c>
      <c r="D94">
        <v>0</v>
      </c>
      <c r="E94">
        <v>10</v>
      </c>
      <c r="F94">
        <v>14</v>
      </c>
      <c r="G94">
        <v>38</v>
      </c>
      <c r="H94">
        <v>38</v>
      </c>
    </row>
    <row r="95" spans="1:8" x14ac:dyDescent="0.25">
      <c r="A95">
        <v>0</v>
      </c>
      <c r="B95">
        <v>0</v>
      </c>
      <c r="C95">
        <v>0</v>
      </c>
      <c r="D95">
        <v>0</v>
      </c>
      <c r="E95">
        <v>10</v>
      </c>
      <c r="F95">
        <v>14</v>
      </c>
      <c r="G95">
        <v>38</v>
      </c>
      <c r="H95">
        <v>38</v>
      </c>
    </row>
    <row r="96" spans="1:8" x14ac:dyDescent="0.25">
      <c r="A96">
        <v>0</v>
      </c>
      <c r="B96">
        <v>0</v>
      </c>
      <c r="C96">
        <v>0</v>
      </c>
      <c r="D96">
        <v>0</v>
      </c>
      <c r="E96">
        <v>10</v>
      </c>
      <c r="F96">
        <v>14</v>
      </c>
      <c r="G96">
        <v>38</v>
      </c>
      <c r="H96">
        <v>38</v>
      </c>
    </row>
    <row r="97" spans="1:8" x14ac:dyDescent="0.25">
      <c r="A97">
        <v>0</v>
      </c>
      <c r="B97">
        <v>0</v>
      </c>
      <c r="C97">
        <v>0</v>
      </c>
      <c r="D97">
        <v>0</v>
      </c>
      <c r="E97">
        <v>10</v>
      </c>
      <c r="F97">
        <v>10</v>
      </c>
      <c r="G97">
        <v>34</v>
      </c>
      <c r="H97">
        <v>34</v>
      </c>
    </row>
    <row r="98" spans="1:8" x14ac:dyDescent="0.25">
      <c r="A98">
        <v>0</v>
      </c>
      <c r="B98">
        <v>0</v>
      </c>
      <c r="C98">
        <v>0</v>
      </c>
      <c r="D98">
        <v>0</v>
      </c>
      <c r="E98">
        <v>10</v>
      </c>
      <c r="F98">
        <v>10</v>
      </c>
      <c r="G98">
        <v>34</v>
      </c>
      <c r="H98">
        <v>34</v>
      </c>
    </row>
    <row r="99" spans="1:8" x14ac:dyDescent="0.25">
      <c r="A99">
        <v>0</v>
      </c>
      <c r="B99">
        <v>0</v>
      </c>
      <c r="C99">
        <v>0</v>
      </c>
      <c r="D99">
        <v>0</v>
      </c>
      <c r="E99">
        <v>10</v>
      </c>
      <c r="F99">
        <v>10</v>
      </c>
      <c r="G99">
        <v>34</v>
      </c>
      <c r="H99">
        <v>34</v>
      </c>
    </row>
    <row r="100" spans="1:8" x14ac:dyDescent="0.25">
      <c r="A100">
        <v>0</v>
      </c>
      <c r="B100">
        <v>0</v>
      </c>
      <c r="C100">
        <v>0</v>
      </c>
      <c r="D100">
        <v>0</v>
      </c>
      <c r="E100">
        <v>10</v>
      </c>
      <c r="F100">
        <v>10</v>
      </c>
      <c r="G100">
        <v>34</v>
      </c>
      <c r="H100">
        <v>34</v>
      </c>
    </row>
    <row r="101" spans="1:8" x14ac:dyDescent="0.25">
      <c r="A101">
        <v>0</v>
      </c>
      <c r="B101">
        <v>0</v>
      </c>
      <c r="C101">
        <v>0</v>
      </c>
      <c r="D101">
        <v>0</v>
      </c>
      <c r="E101">
        <v>10</v>
      </c>
      <c r="F101">
        <v>10</v>
      </c>
      <c r="G101">
        <v>34</v>
      </c>
      <c r="H101">
        <v>34</v>
      </c>
    </row>
    <row r="102" spans="1:8" x14ac:dyDescent="0.25">
      <c r="A102">
        <v>0</v>
      </c>
      <c r="B102">
        <v>0</v>
      </c>
      <c r="C102">
        <v>0</v>
      </c>
      <c r="D102">
        <v>0</v>
      </c>
      <c r="E102">
        <v>10</v>
      </c>
      <c r="F102">
        <v>10</v>
      </c>
      <c r="G102">
        <v>34</v>
      </c>
      <c r="H102">
        <v>34</v>
      </c>
    </row>
    <row r="103" spans="1:8" x14ac:dyDescent="0.25">
      <c r="A103">
        <v>0</v>
      </c>
      <c r="B103">
        <v>0</v>
      </c>
      <c r="C103">
        <v>0</v>
      </c>
      <c r="D103">
        <v>0</v>
      </c>
      <c r="E103">
        <v>10</v>
      </c>
      <c r="F103">
        <v>10</v>
      </c>
      <c r="G103">
        <v>34</v>
      </c>
      <c r="H103">
        <v>34</v>
      </c>
    </row>
    <row r="104" spans="1:8" x14ac:dyDescent="0.25">
      <c r="A104">
        <v>0</v>
      </c>
      <c r="B104">
        <v>0</v>
      </c>
      <c r="C104">
        <v>0</v>
      </c>
      <c r="D104">
        <v>0</v>
      </c>
      <c r="E104">
        <v>10</v>
      </c>
      <c r="F104">
        <v>10</v>
      </c>
      <c r="G104">
        <v>34</v>
      </c>
      <c r="H104">
        <v>34</v>
      </c>
    </row>
    <row r="105" spans="1:8" x14ac:dyDescent="0.25">
      <c r="A105">
        <v>0</v>
      </c>
      <c r="B105">
        <v>0</v>
      </c>
      <c r="C105">
        <v>0</v>
      </c>
      <c r="D105">
        <v>0</v>
      </c>
      <c r="E105">
        <v>10</v>
      </c>
      <c r="F105">
        <v>10</v>
      </c>
      <c r="G105">
        <v>34</v>
      </c>
      <c r="H105">
        <v>34</v>
      </c>
    </row>
    <row r="106" spans="1:8" x14ac:dyDescent="0.25">
      <c r="A106">
        <v>0</v>
      </c>
      <c r="B106">
        <v>0</v>
      </c>
      <c r="C106">
        <v>0</v>
      </c>
      <c r="D106">
        <v>0</v>
      </c>
      <c r="E106">
        <v>10</v>
      </c>
      <c r="F106">
        <v>10</v>
      </c>
      <c r="G106">
        <v>34</v>
      </c>
      <c r="H106">
        <v>34</v>
      </c>
    </row>
    <row r="107" spans="1:8" x14ac:dyDescent="0.25">
      <c r="A107">
        <v>0</v>
      </c>
      <c r="B107">
        <v>0</v>
      </c>
      <c r="C107">
        <v>0</v>
      </c>
      <c r="D107">
        <v>0</v>
      </c>
      <c r="E107">
        <v>10</v>
      </c>
      <c r="F107">
        <v>10</v>
      </c>
      <c r="G107">
        <v>34</v>
      </c>
      <c r="H107">
        <v>34</v>
      </c>
    </row>
    <row r="108" spans="1:8" x14ac:dyDescent="0.25">
      <c r="A108">
        <v>0</v>
      </c>
      <c r="B108">
        <v>0</v>
      </c>
      <c r="C108">
        <v>0</v>
      </c>
      <c r="D108">
        <v>0</v>
      </c>
      <c r="E108">
        <v>10</v>
      </c>
      <c r="F108">
        <v>10</v>
      </c>
      <c r="G108">
        <v>34</v>
      </c>
      <c r="H108">
        <v>34</v>
      </c>
    </row>
    <row r="109" spans="1:8" x14ac:dyDescent="0.25">
      <c r="A109">
        <v>0</v>
      </c>
      <c r="B109">
        <v>0</v>
      </c>
      <c r="C109">
        <v>0</v>
      </c>
      <c r="D109">
        <v>0</v>
      </c>
      <c r="E109">
        <v>10</v>
      </c>
      <c r="F109">
        <v>10</v>
      </c>
      <c r="G109">
        <v>34</v>
      </c>
      <c r="H109">
        <v>34</v>
      </c>
    </row>
    <row r="110" spans="1:8" x14ac:dyDescent="0.25">
      <c r="A110">
        <v>0</v>
      </c>
      <c r="B110">
        <v>0</v>
      </c>
      <c r="C110">
        <v>0</v>
      </c>
      <c r="D110">
        <v>0</v>
      </c>
      <c r="E110">
        <v>10</v>
      </c>
      <c r="F110">
        <v>10</v>
      </c>
      <c r="G110">
        <v>34</v>
      </c>
      <c r="H110">
        <v>34</v>
      </c>
    </row>
    <row r="111" spans="1:8" x14ac:dyDescent="0.25">
      <c r="A111">
        <v>0</v>
      </c>
      <c r="B111">
        <v>0</v>
      </c>
      <c r="C111">
        <v>0</v>
      </c>
      <c r="D111">
        <v>0</v>
      </c>
      <c r="E111">
        <v>10</v>
      </c>
      <c r="F111">
        <v>10</v>
      </c>
      <c r="G111">
        <v>34</v>
      </c>
      <c r="H111">
        <v>34</v>
      </c>
    </row>
    <row r="112" spans="1:8" x14ac:dyDescent="0.25">
      <c r="A112">
        <v>0</v>
      </c>
      <c r="B112">
        <v>0</v>
      </c>
      <c r="C112">
        <v>0</v>
      </c>
      <c r="D112">
        <v>0</v>
      </c>
      <c r="E112">
        <v>10</v>
      </c>
      <c r="F112">
        <v>10</v>
      </c>
      <c r="G112">
        <v>34</v>
      </c>
      <c r="H112">
        <v>34</v>
      </c>
    </row>
    <row r="113" spans="1:8" x14ac:dyDescent="0.25">
      <c r="A113">
        <v>0</v>
      </c>
      <c r="B113">
        <v>0</v>
      </c>
      <c r="C113">
        <v>0</v>
      </c>
      <c r="D113">
        <v>0</v>
      </c>
      <c r="E113">
        <v>10</v>
      </c>
      <c r="F113">
        <v>10</v>
      </c>
      <c r="G113">
        <v>30</v>
      </c>
      <c r="H113">
        <v>30</v>
      </c>
    </row>
    <row r="114" spans="1:8" x14ac:dyDescent="0.25">
      <c r="A114">
        <v>0</v>
      </c>
      <c r="B114">
        <v>0</v>
      </c>
      <c r="C114">
        <v>0</v>
      </c>
      <c r="D114">
        <v>0</v>
      </c>
      <c r="E114">
        <v>10</v>
      </c>
      <c r="F114">
        <v>10</v>
      </c>
      <c r="G114">
        <v>30</v>
      </c>
      <c r="H114">
        <v>30</v>
      </c>
    </row>
    <row r="115" spans="1:8" x14ac:dyDescent="0.25">
      <c r="A115">
        <v>0</v>
      </c>
      <c r="B115">
        <v>0</v>
      </c>
      <c r="C115">
        <v>0</v>
      </c>
      <c r="D115">
        <v>0</v>
      </c>
      <c r="E115">
        <v>10</v>
      </c>
      <c r="F115">
        <v>10</v>
      </c>
      <c r="G115">
        <v>30</v>
      </c>
      <c r="H115">
        <v>30</v>
      </c>
    </row>
    <row r="116" spans="1:8" x14ac:dyDescent="0.25">
      <c r="A116">
        <v>0</v>
      </c>
      <c r="B116">
        <v>0</v>
      </c>
      <c r="C116">
        <v>0</v>
      </c>
      <c r="D116">
        <v>0</v>
      </c>
      <c r="E116">
        <v>10</v>
      </c>
      <c r="F116">
        <v>10</v>
      </c>
      <c r="G116">
        <v>30</v>
      </c>
      <c r="H116">
        <v>30</v>
      </c>
    </row>
    <row r="117" spans="1:8" x14ac:dyDescent="0.25">
      <c r="A117">
        <v>0</v>
      </c>
      <c r="B117">
        <v>0</v>
      </c>
      <c r="C117">
        <v>0</v>
      </c>
      <c r="D117">
        <v>0</v>
      </c>
      <c r="E117">
        <v>10</v>
      </c>
      <c r="F117">
        <v>10</v>
      </c>
      <c r="G117">
        <v>30</v>
      </c>
      <c r="H117">
        <v>30</v>
      </c>
    </row>
    <row r="118" spans="1:8" x14ac:dyDescent="0.25">
      <c r="A118">
        <v>0</v>
      </c>
      <c r="B118">
        <v>0</v>
      </c>
      <c r="C118">
        <v>0</v>
      </c>
      <c r="D118">
        <v>0</v>
      </c>
      <c r="E118">
        <v>10</v>
      </c>
      <c r="F118">
        <v>10</v>
      </c>
      <c r="G118">
        <v>30</v>
      </c>
      <c r="H118">
        <v>30</v>
      </c>
    </row>
    <row r="119" spans="1:8" x14ac:dyDescent="0.25">
      <c r="A119">
        <v>0</v>
      </c>
      <c r="B119">
        <v>0</v>
      </c>
      <c r="C119">
        <v>0</v>
      </c>
      <c r="D119">
        <v>0</v>
      </c>
      <c r="E119">
        <v>10</v>
      </c>
      <c r="F119">
        <v>10</v>
      </c>
      <c r="G119">
        <v>30</v>
      </c>
      <c r="H119">
        <v>30</v>
      </c>
    </row>
    <row r="120" spans="1:8" x14ac:dyDescent="0.25">
      <c r="A120">
        <v>0</v>
      </c>
      <c r="B120">
        <v>0</v>
      </c>
      <c r="C120">
        <v>0</v>
      </c>
      <c r="D120">
        <v>0</v>
      </c>
      <c r="E120">
        <v>10</v>
      </c>
      <c r="F120">
        <v>10</v>
      </c>
      <c r="G120">
        <v>30</v>
      </c>
      <c r="H120">
        <v>30</v>
      </c>
    </row>
    <row r="121" spans="1:8" x14ac:dyDescent="0.25">
      <c r="A121">
        <v>0</v>
      </c>
      <c r="B121">
        <v>0</v>
      </c>
      <c r="C121">
        <v>0</v>
      </c>
      <c r="D121">
        <v>0</v>
      </c>
      <c r="E121">
        <v>10</v>
      </c>
      <c r="F121">
        <v>10</v>
      </c>
      <c r="G121">
        <v>30</v>
      </c>
      <c r="H121">
        <v>30</v>
      </c>
    </row>
    <row r="122" spans="1:8" x14ac:dyDescent="0.25">
      <c r="A122">
        <v>0</v>
      </c>
      <c r="B122">
        <v>0</v>
      </c>
      <c r="C122">
        <v>0</v>
      </c>
      <c r="D122">
        <v>0</v>
      </c>
      <c r="E122">
        <v>10</v>
      </c>
      <c r="F122">
        <v>10</v>
      </c>
      <c r="G122">
        <v>30</v>
      </c>
      <c r="H122">
        <v>30</v>
      </c>
    </row>
    <row r="123" spans="1:8" x14ac:dyDescent="0.25">
      <c r="A123">
        <v>0</v>
      </c>
      <c r="B123">
        <v>0</v>
      </c>
      <c r="C123">
        <v>0</v>
      </c>
      <c r="D123">
        <v>0</v>
      </c>
      <c r="E123">
        <v>10</v>
      </c>
      <c r="F123">
        <v>10</v>
      </c>
      <c r="G123">
        <v>30</v>
      </c>
      <c r="H123">
        <v>30</v>
      </c>
    </row>
    <row r="124" spans="1:8" x14ac:dyDescent="0.25">
      <c r="A124">
        <v>0</v>
      </c>
      <c r="B124">
        <v>0</v>
      </c>
      <c r="C124">
        <v>0</v>
      </c>
      <c r="D124">
        <v>0</v>
      </c>
      <c r="E124">
        <v>10</v>
      </c>
      <c r="F124">
        <v>10</v>
      </c>
      <c r="G124">
        <v>30</v>
      </c>
      <c r="H124">
        <v>30</v>
      </c>
    </row>
    <row r="125" spans="1:8" x14ac:dyDescent="0.25">
      <c r="A125">
        <v>0</v>
      </c>
      <c r="B125">
        <v>0</v>
      </c>
      <c r="C125">
        <v>0</v>
      </c>
      <c r="D125">
        <v>0</v>
      </c>
      <c r="E125">
        <v>10</v>
      </c>
      <c r="F125">
        <v>10</v>
      </c>
      <c r="G125">
        <v>30</v>
      </c>
      <c r="H125">
        <v>30</v>
      </c>
    </row>
    <row r="126" spans="1:8" x14ac:dyDescent="0.25">
      <c r="A126">
        <v>0</v>
      </c>
      <c r="B126">
        <v>0</v>
      </c>
      <c r="C126">
        <v>0</v>
      </c>
      <c r="D126">
        <v>0</v>
      </c>
      <c r="E126">
        <v>10</v>
      </c>
      <c r="F126">
        <v>10</v>
      </c>
      <c r="G126">
        <v>30</v>
      </c>
      <c r="H126">
        <v>30</v>
      </c>
    </row>
    <row r="127" spans="1:8" x14ac:dyDescent="0.25">
      <c r="A127">
        <v>0</v>
      </c>
      <c r="B127">
        <v>0</v>
      </c>
      <c r="C127">
        <v>0</v>
      </c>
      <c r="D127">
        <v>0</v>
      </c>
      <c r="E127">
        <v>10</v>
      </c>
      <c r="F127">
        <v>10</v>
      </c>
      <c r="G127">
        <v>30</v>
      </c>
      <c r="H127">
        <v>30</v>
      </c>
    </row>
    <row r="128" spans="1:8" x14ac:dyDescent="0.25">
      <c r="A128">
        <v>0</v>
      </c>
      <c r="B128">
        <v>0</v>
      </c>
      <c r="C128">
        <v>0</v>
      </c>
      <c r="D128">
        <v>0</v>
      </c>
      <c r="E128">
        <v>10</v>
      </c>
      <c r="F128">
        <v>10</v>
      </c>
      <c r="G128">
        <v>30</v>
      </c>
      <c r="H128">
        <v>30</v>
      </c>
    </row>
    <row r="129" spans="1:8" x14ac:dyDescent="0.25">
      <c r="A129">
        <v>0</v>
      </c>
      <c r="B129">
        <v>0</v>
      </c>
      <c r="C129">
        <v>0</v>
      </c>
      <c r="D129">
        <v>0</v>
      </c>
      <c r="E129">
        <v>10</v>
      </c>
      <c r="F129">
        <v>10</v>
      </c>
      <c r="G129">
        <v>26</v>
      </c>
      <c r="H129">
        <v>26</v>
      </c>
    </row>
    <row r="130" spans="1:8" x14ac:dyDescent="0.25">
      <c r="A130">
        <v>0</v>
      </c>
      <c r="B130">
        <v>0</v>
      </c>
      <c r="C130">
        <v>0</v>
      </c>
      <c r="D130">
        <v>0</v>
      </c>
      <c r="E130">
        <v>10</v>
      </c>
      <c r="F130">
        <v>10</v>
      </c>
      <c r="G130">
        <v>26</v>
      </c>
      <c r="H130">
        <v>26</v>
      </c>
    </row>
    <row r="131" spans="1:8" x14ac:dyDescent="0.25">
      <c r="A131">
        <v>0</v>
      </c>
      <c r="B131">
        <v>0</v>
      </c>
      <c r="C131">
        <v>0</v>
      </c>
      <c r="D131">
        <v>0</v>
      </c>
      <c r="E131">
        <v>10</v>
      </c>
      <c r="F131">
        <v>10</v>
      </c>
      <c r="G131">
        <v>26</v>
      </c>
      <c r="H131">
        <v>26</v>
      </c>
    </row>
    <row r="132" spans="1:8" x14ac:dyDescent="0.25">
      <c r="A132">
        <v>0</v>
      </c>
      <c r="B132">
        <v>0</v>
      </c>
      <c r="C132">
        <v>0</v>
      </c>
      <c r="D132">
        <v>0</v>
      </c>
      <c r="E132">
        <v>10</v>
      </c>
      <c r="F132">
        <v>10</v>
      </c>
      <c r="G132">
        <v>26</v>
      </c>
      <c r="H132">
        <v>26</v>
      </c>
    </row>
    <row r="133" spans="1:8" x14ac:dyDescent="0.25">
      <c r="A133">
        <v>0</v>
      </c>
      <c r="B133">
        <v>0</v>
      </c>
      <c r="C133">
        <v>0</v>
      </c>
      <c r="D133">
        <v>0</v>
      </c>
      <c r="E133">
        <v>10</v>
      </c>
      <c r="F133">
        <v>10</v>
      </c>
      <c r="G133">
        <v>26</v>
      </c>
      <c r="H133">
        <v>26</v>
      </c>
    </row>
    <row r="134" spans="1:8" x14ac:dyDescent="0.25">
      <c r="A134">
        <v>0</v>
      </c>
      <c r="B134">
        <v>0</v>
      </c>
      <c r="C134">
        <v>0</v>
      </c>
      <c r="D134">
        <v>0</v>
      </c>
      <c r="E134">
        <v>10</v>
      </c>
      <c r="F134">
        <v>10</v>
      </c>
      <c r="G134">
        <v>26</v>
      </c>
      <c r="H134">
        <v>26</v>
      </c>
    </row>
    <row r="135" spans="1:8" x14ac:dyDescent="0.25">
      <c r="A135">
        <v>0</v>
      </c>
      <c r="B135">
        <v>0</v>
      </c>
      <c r="C135">
        <v>0</v>
      </c>
      <c r="D135">
        <v>0</v>
      </c>
      <c r="E135">
        <v>10</v>
      </c>
      <c r="F135">
        <v>10</v>
      </c>
      <c r="G135">
        <v>26</v>
      </c>
      <c r="H135">
        <v>26</v>
      </c>
    </row>
    <row r="136" spans="1:8" x14ac:dyDescent="0.25">
      <c r="A136">
        <v>0</v>
      </c>
      <c r="B136">
        <v>0</v>
      </c>
      <c r="C136">
        <v>0</v>
      </c>
      <c r="D136">
        <v>0</v>
      </c>
      <c r="E136">
        <v>10</v>
      </c>
      <c r="F136">
        <v>10</v>
      </c>
      <c r="G136">
        <v>26</v>
      </c>
      <c r="H136">
        <v>26</v>
      </c>
    </row>
    <row r="137" spans="1:8" x14ac:dyDescent="0.25">
      <c r="A137">
        <v>0</v>
      </c>
      <c r="B137">
        <v>0</v>
      </c>
      <c r="C137">
        <v>0</v>
      </c>
      <c r="D137">
        <v>0</v>
      </c>
      <c r="E137">
        <v>10</v>
      </c>
      <c r="F137">
        <v>10</v>
      </c>
      <c r="G137">
        <v>26</v>
      </c>
      <c r="H137">
        <v>26</v>
      </c>
    </row>
    <row r="138" spans="1:8" x14ac:dyDescent="0.25">
      <c r="A138">
        <v>0</v>
      </c>
      <c r="B138">
        <v>0</v>
      </c>
      <c r="C138">
        <v>0</v>
      </c>
      <c r="D138">
        <v>0</v>
      </c>
      <c r="E138">
        <v>10</v>
      </c>
      <c r="F138">
        <v>10</v>
      </c>
      <c r="G138">
        <v>26</v>
      </c>
      <c r="H138">
        <v>26</v>
      </c>
    </row>
    <row r="139" spans="1:8" x14ac:dyDescent="0.25">
      <c r="A139">
        <v>0</v>
      </c>
      <c r="B139">
        <v>0</v>
      </c>
      <c r="C139">
        <v>0</v>
      </c>
      <c r="D139">
        <v>0</v>
      </c>
      <c r="E139">
        <v>10</v>
      </c>
      <c r="F139">
        <v>10</v>
      </c>
      <c r="G139">
        <v>26</v>
      </c>
      <c r="H139">
        <v>26</v>
      </c>
    </row>
    <row r="140" spans="1:8" x14ac:dyDescent="0.25">
      <c r="A140">
        <v>0</v>
      </c>
      <c r="B140">
        <v>0</v>
      </c>
      <c r="C140">
        <v>0</v>
      </c>
      <c r="D140">
        <v>0</v>
      </c>
      <c r="E140">
        <v>10</v>
      </c>
      <c r="F140">
        <v>10</v>
      </c>
      <c r="G140">
        <v>26</v>
      </c>
      <c r="H140">
        <v>26</v>
      </c>
    </row>
    <row r="141" spans="1:8" x14ac:dyDescent="0.25">
      <c r="A141">
        <v>0</v>
      </c>
      <c r="B141">
        <v>0</v>
      </c>
      <c r="C141">
        <v>0</v>
      </c>
      <c r="D141">
        <v>0</v>
      </c>
      <c r="E141">
        <v>10</v>
      </c>
      <c r="F141">
        <v>10</v>
      </c>
      <c r="G141">
        <v>26</v>
      </c>
      <c r="H141">
        <v>26</v>
      </c>
    </row>
    <row r="142" spans="1:8" x14ac:dyDescent="0.25">
      <c r="A142">
        <v>0</v>
      </c>
      <c r="B142">
        <v>0</v>
      </c>
      <c r="C142">
        <v>0</v>
      </c>
      <c r="D142">
        <v>0</v>
      </c>
      <c r="E142">
        <v>10</v>
      </c>
      <c r="F142">
        <v>10</v>
      </c>
      <c r="G142">
        <v>26</v>
      </c>
      <c r="H142">
        <v>26</v>
      </c>
    </row>
    <row r="143" spans="1:8" x14ac:dyDescent="0.25">
      <c r="A143">
        <v>0</v>
      </c>
      <c r="B143">
        <v>0</v>
      </c>
      <c r="C143">
        <v>0</v>
      </c>
      <c r="D143">
        <v>0</v>
      </c>
      <c r="E143">
        <v>10</v>
      </c>
      <c r="F143">
        <v>10</v>
      </c>
      <c r="G143">
        <v>26</v>
      </c>
      <c r="H143">
        <v>26</v>
      </c>
    </row>
    <row r="144" spans="1:8" x14ac:dyDescent="0.25">
      <c r="A144">
        <v>0</v>
      </c>
      <c r="B144">
        <v>0</v>
      </c>
      <c r="C144">
        <v>0</v>
      </c>
      <c r="D144">
        <v>0</v>
      </c>
      <c r="E144">
        <v>10</v>
      </c>
      <c r="F144">
        <v>10</v>
      </c>
      <c r="G144">
        <v>26</v>
      </c>
      <c r="H144">
        <v>26</v>
      </c>
    </row>
    <row r="145" spans="1:8" x14ac:dyDescent="0.25">
      <c r="A145">
        <v>0</v>
      </c>
      <c r="B145">
        <v>0</v>
      </c>
      <c r="C145">
        <v>0</v>
      </c>
      <c r="D145">
        <v>0</v>
      </c>
      <c r="E145">
        <v>10</v>
      </c>
      <c r="F145">
        <v>10</v>
      </c>
      <c r="G145">
        <v>22</v>
      </c>
      <c r="H145">
        <v>22</v>
      </c>
    </row>
    <row r="146" spans="1:8" x14ac:dyDescent="0.25">
      <c r="A146">
        <v>0</v>
      </c>
      <c r="B146">
        <v>0</v>
      </c>
      <c r="C146">
        <v>0</v>
      </c>
      <c r="D146">
        <v>0</v>
      </c>
      <c r="E146">
        <v>10</v>
      </c>
      <c r="F146">
        <v>10</v>
      </c>
      <c r="G146">
        <v>22</v>
      </c>
      <c r="H146">
        <v>22</v>
      </c>
    </row>
    <row r="147" spans="1:8" x14ac:dyDescent="0.25">
      <c r="A147">
        <v>0</v>
      </c>
      <c r="B147">
        <v>0</v>
      </c>
      <c r="C147">
        <v>0</v>
      </c>
      <c r="D147">
        <v>0</v>
      </c>
      <c r="E147">
        <v>10</v>
      </c>
      <c r="F147">
        <v>10</v>
      </c>
      <c r="G147">
        <v>22</v>
      </c>
      <c r="H147">
        <v>22</v>
      </c>
    </row>
    <row r="148" spans="1:8" x14ac:dyDescent="0.25">
      <c r="A148">
        <v>0</v>
      </c>
      <c r="B148">
        <v>0</v>
      </c>
      <c r="C148">
        <v>0</v>
      </c>
      <c r="D148">
        <v>0</v>
      </c>
      <c r="E148">
        <v>10</v>
      </c>
      <c r="F148">
        <v>10</v>
      </c>
      <c r="G148">
        <v>22</v>
      </c>
      <c r="H148">
        <v>22</v>
      </c>
    </row>
    <row r="149" spans="1:8" x14ac:dyDescent="0.25">
      <c r="A149">
        <v>0</v>
      </c>
      <c r="B149">
        <v>0</v>
      </c>
      <c r="C149">
        <v>0</v>
      </c>
      <c r="D149">
        <v>0</v>
      </c>
      <c r="E149">
        <v>10</v>
      </c>
      <c r="F149">
        <v>10</v>
      </c>
      <c r="G149">
        <v>22</v>
      </c>
      <c r="H149">
        <v>22</v>
      </c>
    </row>
    <row r="150" spans="1:8" x14ac:dyDescent="0.25">
      <c r="A150">
        <v>0</v>
      </c>
      <c r="B150">
        <v>0</v>
      </c>
      <c r="C150">
        <v>0</v>
      </c>
      <c r="D150">
        <v>0</v>
      </c>
      <c r="E150">
        <v>10</v>
      </c>
      <c r="F150">
        <v>10</v>
      </c>
      <c r="G150">
        <v>22</v>
      </c>
      <c r="H150">
        <v>22</v>
      </c>
    </row>
    <row r="151" spans="1:8" x14ac:dyDescent="0.25">
      <c r="A151">
        <v>0</v>
      </c>
      <c r="B151">
        <v>0</v>
      </c>
      <c r="C151">
        <v>0</v>
      </c>
      <c r="D151">
        <v>0</v>
      </c>
      <c r="E151">
        <v>10</v>
      </c>
      <c r="F151">
        <v>10</v>
      </c>
      <c r="G151">
        <v>22</v>
      </c>
      <c r="H151">
        <v>22</v>
      </c>
    </row>
    <row r="152" spans="1:8" x14ac:dyDescent="0.25">
      <c r="A152">
        <v>0</v>
      </c>
      <c r="B152">
        <v>0</v>
      </c>
      <c r="C152">
        <v>0</v>
      </c>
      <c r="D152">
        <v>0</v>
      </c>
      <c r="E152">
        <v>10</v>
      </c>
      <c r="F152">
        <v>10</v>
      </c>
      <c r="G152">
        <v>22</v>
      </c>
      <c r="H152">
        <v>22</v>
      </c>
    </row>
    <row r="153" spans="1:8" x14ac:dyDescent="0.25">
      <c r="A153">
        <v>0</v>
      </c>
      <c r="B153">
        <v>0</v>
      </c>
      <c r="C153">
        <v>0</v>
      </c>
      <c r="D153">
        <v>0</v>
      </c>
      <c r="E153">
        <v>10</v>
      </c>
      <c r="F153">
        <v>10</v>
      </c>
      <c r="G153">
        <v>22</v>
      </c>
      <c r="H153">
        <v>22</v>
      </c>
    </row>
    <row r="154" spans="1:8" x14ac:dyDescent="0.25">
      <c r="A154">
        <v>0</v>
      </c>
      <c r="B154">
        <v>0</v>
      </c>
      <c r="C154">
        <v>0</v>
      </c>
      <c r="D154">
        <v>0</v>
      </c>
      <c r="E154">
        <v>10</v>
      </c>
      <c r="F154">
        <v>10</v>
      </c>
      <c r="G154">
        <v>22</v>
      </c>
      <c r="H154">
        <v>22</v>
      </c>
    </row>
    <row r="155" spans="1:8" x14ac:dyDescent="0.25">
      <c r="A155">
        <v>0</v>
      </c>
      <c r="B155">
        <v>0</v>
      </c>
      <c r="C155">
        <v>0</v>
      </c>
      <c r="D155">
        <v>0</v>
      </c>
      <c r="E155">
        <v>10</v>
      </c>
      <c r="F155">
        <v>10</v>
      </c>
      <c r="G155">
        <v>22</v>
      </c>
      <c r="H155">
        <v>22</v>
      </c>
    </row>
    <row r="156" spans="1:8" x14ac:dyDescent="0.25">
      <c r="A156">
        <v>0</v>
      </c>
      <c r="B156">
        <v>0</v>
      </c>
      <c r="C156">
        <v>0</v>
      </c>
      <c r="D156">
        <v>0</v>
      </c>
      <c r="E156">
        <v>10</v>
      </c>
      <c r="F156">
        <v>10</v>
      </c>
      <c r="G156">
        <v>22</v>
      </c>
      <c r="H156">
        <v>22</v>
      </c>
    </row>
    <row r="157" spans="1:8" x14ac:dyDescent="0.25">
      <c r="A157">
        <v>0</v>
      </c>
      <c r="B157">
        <v>0</v>
      </c>
      <c r="C157">
        <v>0</v>
      </c>
      <c r="D157">
        <v>0</v>
      </c>
      <c r="E157">
        <v>10</v>
      </c>
      <c r="F157">
        <v>10</v>
      </c>
      <c r="G157">
        <v>22</v>
      </c>
      <c r="H157">
        <v>22</v>
      </c>
    </row>
    <row r="158" spans="1:8" x14ac:dyDescent="0.25">
      <c r="A158">
        <v>0</v>
      </c>
      <c r="B158">
        <v>0</v>
      </c>
      <c r="C158">
        <v>0</v>
      </c>
      <c r="D158">
        <v>0</v>
      </c>
      <c r="E158">
        <v>10</v>
      </c>
      <c r="F158">
        <v>10</v>
      </c>
      <c r="G158">
        <v>22</v>
      </c>
      <c r="H158">
        <v>22</v>
      </c>
    </row>
    <row r="159" spans="1:8" x14ac:dyDescent="0.25">
      <c r="A159">
        <v>0</v>
      </c>
      <c r="B159">
        <v>0</v>
      </c>
      <c r="C159">
        <v>0</v>
      </c>
      <c r="D159">
        <v>0</v>
      </c>
      <c r="E159">
        <v>10</v>
      </c>
      <c r="F159">
        <v>10</v>
      </c>
      <c r="G159">
        <v>22</v>
      </c>
      <c r="H159">
        <v>22</v>
      </c>
    </row>
    <row r="160" spans="1:8" x14ac:dyDescent="0.25">
      <c r="A160">
        <v>0</v>
      </c>
      <c r="B160">
        <v>0</v>
      </c>
      <c r="C160">
        <v>0</v>
      </c>
      <c r="D160">
        <v>0</v>
      </c>
      <c r="E160">
        <v>10</v>
      </c>
      <c r="F160">
        <v>10</v>
      </c>
      <c r="G160">
        <v>22</v>
      </c>
      <c r="H160">
        <v>22</v>
      </c>
    </row>
    <row r="161" spans="1:8" x14ac:dyDescent="0.25">
      <c r="A161">
        <v>0</v>
      </c>
      <c r="B161">
        <v>0</v>
      </c>
      <c r="C161">
        <v>0</v>
      </c>
      <c r="D161">
        <v>0</v>
      </c>
      <c r="E161">
        <v>10</v>
      </c>
      <c r="F161">
        <v>10</v>
      </c>
      <c r="G161">
        <v>18</v>
      </c>
      <c r="H161">
        <v>18</v>
      </c>
    </row>
    <row r="162" spans="1:8" x14ac:dyDescent="0.25">
      <c r="A162">
        <v>0</v>
      </c>
      <c r="B162">
        <v>0</v>
      </c>
      <c r="C162">
        <v>0</v>
      </c>
      <c r="D162">
        <v>0</v>
      </c>
      <c r="E162">
        <v>10</v>
      </c>
      <c r="F162">
        <v>10</v>
      </c>
      <c r="G162">
        <v>18</v>
      </c>
      <c r="H162">
        <v>18</v>
      </c>
    </row>
    <row r="163" spans="1:8" x14ac:dyDescent="0.25">
      <c r="A163">
        <v>0</v>
      </c>
      <c r="B163">
        <v>0</v>
      </c>
      <c r="C163">
        <v>0</v>
      </c>
      <c r="D163">
        <v>0</v>
      </c>
      <c r="E163">
        <v>10</v>
      </c>
      <c r="F163">
        <v>10</v>
      </c>
      <c r="G163">
        <v>18</v>
      </c>
      <c r="H163">
        <v>18</v>
      </c>
    </row>
    <row r="164" spans="1:8" x14ac:dyDescent="0.25">
      <c r="A164">
        <v>0</v>
      </c>
      <c r="B164">
        <v>0</v>
      </c>
      <c r="C164">
        <v>0</v>
      </c>
      <c r="D164">
        <v>0</v>
      </c>
      <c r="E164">
        <v>10</v>
      </c>
      <c r="F164">
        <v>10</v>
      </c>
      <c r="G164">
        <v>18</v>
      </c>
      <c r="H164">
        <v>18</v>
      </c>
    </row>
    <row r="165" spans="1:8" x14ac:dyDescent="0.25">
      <c r="A165">
        <v>0</v>
      </c>
      <c r="B165">
        <v>0</v>
      </c>
      <c r="C165">
        <v>0</v>
      </c>
      <c r="D165">
        <v>0</v>
      </c>
      <c r="E165">
        <v>10</v>
      </c>
      <c r="F165">
        <v>10</v>
      </c>
      <c r="G165">
        <v>18</v>
      </c>
      <c r="H165">
        <v>18</v>
      </c>
    </row>
    <row r="166" spans="1:8" x14ac:dyDescent="0.25">
      <c r="A166">
        <v>0</v>
      </c>
      <c r="B166">
        <v>0</v>
      </c>
      <c r="C166">
        <v>0</v>
      </c>
      <c r="D166">
        <v>0</v>
      </c>
      <c r="E166">
        <v>10</v>
      </c>
      <c r="F166">
        <v>10</v>
      </c>
      <c r="G166">
        <v>18</v>
      </c>
      <c r="H166">
        <v>18</v>
      </c>
    </row>
    <row r="167" spans="1:8" x14ac:dyDescent="0.25">
      <c r="A167">
        <v>0</v>
      </c>
      <c r="B167">
        <v>0</v>
      </c>
      <c r="C167">
        <v>0</v>
      </c>
      <c r="D167">
        <v>0</v>
      </c>
      <c r="E167">
        <v>10</v>
      </c>
      <c r="F167">
        <v>10</v>
      </c>
      <c r="G167">
        <v>18</v>
      </c>
      <c r="H167">
        <v>18</v>
      </c>
    </row>
    <row r="168" spans="1:8" x14ac:dyDescent="0.25">
      <c r="A168">
        <v>0</v>
      </c>
      <c r="B168">
        <v>0</v>
      </c>
      <c r="C168">
        <v>0</v>
      </c>
      <c r="D168">
        <v>0</v>
      </c>
      <c r="E168">
        <v>10</v>
      </c>
      <c r="F168">
        <v>10</v>
      </c>
      <c r="G168">
        <v>18</v>
      </c>
      <c r="H168">
        <v>18</v>
      </c>
    </row>
    <row r="169" spans="1:8" x14ac:dyDescent="0.25">
      <c r="A169">
        <v>0</v>
      </c>
      <c r="B169">
        <v>0</v>
      </c>
      <c r="C169">
        <v>0</v>
      </c>
      <c r="D169">
        <v>0</v>
      </c>
      <c r="E169">
        <v>10</v>
      </c>
      <c r="F169">
        <v>10</v>
      </c>
      <c r="G169">
        <v>18</v>
      </c>
      <c r="H169">
        <v>18</v>
      </c>
    </row>
    <row r="170" spans="1:8" x14ac:dyDescent="0.25">
      <c r="A170">
        <v>0</v>
      </c>
      <c r="B170">
        <v>0</v>
      </c>
      <c r="C170">
        <v>0</v>
      </c>
      <c r="D170">
        <v>0</v>
      </c>
      <c r="E170">
        <v>10</v>
      </c>
      <c r="F170">
        <v>10</v>
      </c>
      <c r="G170">
        <v>18</v>
      </c>
      <c r="H170">
        <v>18</v>
      </c>
    </row>
    <row r="171" spans="1:8" x14ac:dyDescent="0.25">
      <c r="A171">
        <v>0</v>
      </c>
      <c r="B171">
        <v>0</v>
      </c>
      <c r="C171">
        <v>0</v>
      </c>
      <c r="D171">
        <v>0</v>
      </c>
      <c r="E171">
        <v>10</v>
      </c>
      <c r="F171">
        <v>10</v>
      </c>
      <c r="G171">
        <v>18</v>
      </c>
      <c r="H171">
        <v>18</v>
      </c>
    </row>
    <row r="172" spans="1:8" x14ac:dyDescent="0.25">
      <c r="A172">
        <v>0</v>
      </c>
      <c r="B172">
        <v>0</v>
      </c>
      <c r="C172">
        <v>0</v>
      </c>
      <c r="D172">
        <v>0</v>
      </c>
      <c r="E172">
        <v>10</v>
      </c>
      <c r="F172">
        <v>10</v>
      </c>
      <c r="G172">
        <v>18</v>
      </c>
      <c r="H172">
        <v>18</v>
      </c>
    </row>
    <row r="173" spans="1:8" x14ac:dyDescent="0.25">
      <c r="A173">
        <v>0</v>
      </c>
      <c r="B173">
        <v>0</v>
      </c>
      <c r="C173">
        <v>0</v>
      </c>
      <c r="D173">
        <v>0</v>
      </c>
      <c r="E173">
        <v>10</v>
      </c>
      <c r="F173">
        <v>10</v>
      </c>
      <c r="G173">
        <v>18</v>
      </c>
      <c r="H173">
        <v>18</v>
      </c>
    </row>
    <row r="174" spans="1:8" x14ac:dyDescent="0.25">
      <c r="A174">
        <v>0</v>
      </c>
      <c r="B174">
        <v>0</v>
      </c>
      <c r="C174">
        <v>0</v>
      </c>
      <c r="D174">
        <v>0</v>
      </c>
      <c r="E174">
        <v>10</v>
      </c>
      <c r="F174">
        <v>10</v>
      </c>
      <c r="G174">
        <v>18</v>
      </c>
      <c r="H174">
        <v>18</v>
      </c>
    </row>
    <row r="175" spans="1:8" x14ac:dyDescent="0.25">
      <c r="A175">
        <v>0</v>
      </c>
      <c r="B175">
        <v>0</v>
      </c>
      <c r="C175">
        <v>0</v>
      </c>
      <c r="D175">
        <v>0</v>
      </c>
      <c r="E175">
        <v>10</v>
      </c>
      <c r="F175">
        <v>10</v>
      </c>
      <c r="G175">
        <v>18</v>
      </c>
      <c r="H175">
        <v>18</v>
      </c>
    </row>
    <row r="176" spans="1:8" x14ac:dyDescent="0.25">
      <c r="A176">
        <v>0</v>
      </c>
      <c r="B176">
        <v>0</v>
      </c>
      <c r="C176">
        <v>0</v>
      </c>
      <c r="D176">
        <v>0</v>
      </c>
      <c r="E176">
        <v>10</v>
      </c>
      <c r="F176">
        <v>10</v>
      </c>
      <c r="G176">
        <v>18</v>
      </c>
      <c r="H176">
        <v>18</v>
      </c>
    </row>
    <row r="177" spans="1:8" x14ac:dyDescent="0.25">
      <c r="A177">
        <v>0</v>
      </c>
      <c r="B177">
        <v>0</v>
      </c>
      <c r="C177">
        <v>0</v>
      </c>
      <c r="D177">
        <v>0</v>
      </c>
      <c r="E177">
        <v>10</v>
      </c>
      <c r="F177">
        <v>10</v>
      </c>
      <c r="G177">
        <v>14</v>
      </c>
      <c r="H177">
        <v>14</v>
      </c>
    </row>
    <row r="178" spans="1:8" x14ac:dyDescent="0.25">
      <c r="A178">
        <v>0</v>
      </c>
      <c r="B178">
        <v>0</v>
      </c>
      <c r="C178">
        <v>0</v>
      </c>
      <c r="D178">
        <v>0</v>
      </c>
      <c r="E178">
        <v>10</v>
      </c>
      <c r="F178">
        <v>10</v>
      </c>
      <c r="G178">
        <v>14</v>
      </c>
      <c r="H178">
        <v>14</v>
      </c>
    </row>
    <row r="179" spans="1:8" x14ac:dyDescent="0.25">
      <c r="A179">
        <v>0</v>
      </c>
      <c r="B179">
        <v>0</v>
      </c>
      <c r="C179">
        <v>0</v>
      </c>
      <c r="D179">
        <v>0</v>
      </c>
      <c r="E179">
        <v>10</v>
      </c>
      <c r="F179">
        <v>10</v>
      </c>
      <c r="G179">
        <v>14</v>
      </c>
      <c r="H179">
        <v>14</v>
      </c>
    </row>
    <row r="180" spans="1:8" x14ac:dyDescent="0.25">
      <c r="A180">
        <v>0</v>
      </c>
      <c r="B180">
        <v>0</v>
      </c>
      <c r="C180">
        <v>0</v>
      </c>
      <c r="D180">
        <v>0</v>
      </c>
      <c r="E180">
        <v>10</v>
      </c>
      <c r="F180">
        <v>10</v>
      </c>
      <c r="G180">
        <v>14</v>
      </c>
      <c r="H180">
        <v>14</v>
      </c>
    </row>
    <row r="181" spans="1:8" x14ac:dyDescent="0.25">
      <c r="A181">
        <v>0</v>
      </c>
      <c r="B181">
        <v>0</v>
      </c>
      <c r="C181">
        <v>0</v>
      </c>
      <c r="D181">
        <v>0</v>
      </c>
      <c r="E181">
        <v>10</v>
      </c>
      <c r="F181">
        <v>10</v>
      </c>
      <c r="G181">
        <v>14</v>
      </c>
      <c r="H181">
        <v>14</v>
      </c>
    </row>
    <row r="182" spans="1:8" x14ac:dyDescent="0.25">
      <c r="A182">
        <v>0</v>
      </c>
      <c r="B182">
        <v>0</v>
      </c>
      <c r="C182">
        <v>0</v>
      </c>
      <c r="D182">
        <v>0</v>
      </c>
      <c r="E182">
        <v>10</v>
      </c>
      <c r="F182">
        <v>10</v>
      </c>
      <c r="G182">
        <v>14</v>
      </c>
      <c r="H182">
        <v>14</v>
      </c>
    </row>
    <row r="183" spans="1:8" x14ac:dyDescent="0.25">
      <c r="A183">
        <v>0</v>
      </c>
      <c r="B183">
        <v>0</v>
      </c>
      <c r="C183">
        <v>0</v>
      </c>
      <c r="D183">
        <v>0</v>
      </c>
      <c r="E183">
        <v>10</v>
      </c>
      <c r="F183">
        <v>10</v>
      </c>
      <c r="G183">
        <v>14</v>
      </c>
      <c r="H183">
        <v>14</v>
      </c>
    </row>
    <row r="184" spans="1:8" x14ac:dyDescent="0.25">
      <c r="A184">
        <v>0</v>
      </c>
      <c r="B184">
        <v>0</v>
      </c>
      <c r="C184">
        <v>0</v>
      </c>
      <c r="D184">
        <v>0</v>
      </c>
      <c r="E184">
        <v>10</v>
      </c>
      <c r="F184">
        <v>10</v>
      </c>
      <c r="G184">
        <v>14</v>
      </c>
      <c r="H184">
        <v>14</v>
      </c>
    </row>
    <row r="185" spans="1:8" x14ac:dyDescent="0.25">
      <c r="A185">
        <v>0</v>
      </c>
      <c r="B185">
        <v>0</v>
      </c>
      <c r="C185">
        <v>0</v>
      </c>
      <c r="D185">
        <v>0</v>
      </c>
      <c r="E185">
        <v>10</v>
      </c>
      <c r="F185">
        <v>10</v>
      </c>
      <c r="G185">
        <v>14</v>
      </c>
      <c r="H185">
        <v>14</v>
      </c>
    </row>
    <row r="186" spans="1:8" x14ac:dyDescent="0.25">
      <c r="A186">
        <v>0</v>
      </c>
      <c r="B186">
        <v>0</v>
      </c>
      <c r="C186">
        <v>0</v>
      </c>
      <c r="D186">
        <v>0</v>
      </c>
      <c r="E186">
        <v>10</v>
      </c>
      <c r="F186">
        <v>10</v>
      </c>
      <c r="G186">
        <v>14</v>
      </c>
      <c r="H186">
        <v>14</v>
      </c>
    </row>
    <row r="187" spans="1:8" x14ac:dyDescent="0.25">
      <c r="A187">
        <v>0</v>
      </c>
      <c r="B187">
        <v>0</v>
      </c>
      <c r="C187">
        <v>0</v>
      </c>
      <c r="D187">
        <v>0</v>
      </c>
      <c r="E187">
        <v>10</v>
      </c>
      <c r="F187">
        <v>10</v>
      </c>
      <c r="G187">
        <v>14</v>
      </c>
      <c r="H187">
        <v>14</v>
      </c>
    </row>
    <row r="188" spans="1:8" x14ac:dyDescent="0.25">
      <c r="A188">
        <v>0</v>
      </c>
      <c r="B188">
        <v>0</v>
      </c>
      <c r="C188">
        <v>0</v>
      </c>
      <c r="D188">
        <v>0</v>
      </c>
      <c r="E188">
        <v>10</v>
      </c>
      <c r="F188">
        <v>10</v>
      </c>
      <c r="G188">
        <v>14</v>
      </c>
      <c r="H188">
        <v>14</v>
      </c>
    </row>
    <row r="189" spans="1:8" x14ac:dyDescent="0.25">
      <c r="A189">
        <v>0</v>
      </c>
      <c r="B189">
        <v>0</v>
      </c>
      <c r="C189">
        <v>0</v>
      </c>
      <c r="D189">
        <v>0</v>
      </c>
      <c r="E189">
        <v>10</v>
      </c>
      <c r="F189">
        <v>10</v>
      </c>
      <c r="G189">
        <v>14</v>
      </c>
      <c r="H189">
        <v>14</v>
      </c>
    </row>
    <row r="190" spans="1:8" x14ac:dyDescent="0.25">
      <c r="A190">
        <v>0</v>
      </c>
      <c r="B190">
        <v>0</v>
      </c>
      <c r="C190">
        <v>0</v>
      </c>
      <c r="D190">
        <v>0</v>
      </c>
      <c r="E190">
        <v>10</v>
      </c>
      <c r="F190">
        <v>10</v>
      </c>
      <c r="G190">
        <v>14</v>
      </c>
      <c r="H190">
        <v>14</v>
      </c>
    </row>
    <row r="191" spans="1:8" x14ac:dyDescent="0.25">
      <c r="A191">
        <v>0</v>
      </c>
      <c r="B191">
        <v>0</v>
      </c>
      <c r="C191">
        <v>0</v>
      </c>
      <c r="D191">
        <v>0</v>
      </c>
      <c r="E191">
        <v>10</v>
      </c>
      <c r="F191">
        <v>10</v>
      </c>
      <c r="G191">
        <v>14</v>
      </c>
      <c r="H191">
        <v>14</v>
      </c>
    </row>
    <row r="192" spans="1:8" x14ac:dyDescent="0.25">
      <c r="A192">
        <v>0</v>
      </c>
      <c r="B192">
        <v>0</v>
      </c>
      <c r="C192">
        <v>0</v>
      </c>
      <c r="D192">
        <v>0</v>
      </c>
      <c r="E192">
        <v>10</v>
      </c>
      <c r="F192">
        <v>10</v>
      </c>
      <c r="G192">
        <v>14</v>
      </c>
      <c r="H192">
        <v>14</v>
      </c>
    </row>
    <row r="193" spans="1:8" x14ac:dyDescent="0.25">
      <c r="A193">
        <v>0</v>
      </c>
      <c r="B193">
        <v>0</v>
      </c>
      <c r="C193">
        <v>0</v>
      </c>
      <c r="D193">
        <v>0</v>
      </c>
      <c r="E193">
        <v>10</v>
      </c>
      <c r="F193">
        <v>10</v>
      </c>
      <c r="G193">
        <v>10</v>
      </c>
      <c r="H193">
        <v>10</v>
      </c>
    </row>
    <row r="194" spans="1:8" x14ac:dyDescent="0.25">
      <c r="A194">
        <v>0</v>
      </c>
      <c r="B194">
        <v>0</v>
      </c>
      <c r="C194">
        <v>0</v>
      </c>
      <c r="D194">
        <v>0</v>
      </c>
      <c r="E194">
        <v>10</v>
      </c>
      <c r="F194">
        <v>10</v>
      </c>
      <c r="G194">
        <v>10</v>
      </c>
      <c r="H194">
        <v>10</v>
      </c>
    </row>
    <row r="195" spans="1:8" x14ac:dyDescent="0.25">
      <c r="A195">
        <v>0</v>
      </c>
      <c r="B195">
        <v>0</v>
      </c>
      <c r="C195">
        <v>0</v>
      </c>
      <c r="D195">
        <v>0</v>
      </c>
      <c r="E195">
        <v>10</v>
      </c>
      <c r="F195">
        <v>10</v>
      </c>
      <c r="G195">
        <v>10</v>
      </c>
      <c r="H195">
        <v>10</v>
      </c>
    </row>
    <row r="196" spans="1:8" x14ac:dyDescent="0.25">
      <c r="A196">
        <v>0</v>
      </c>
      <c r="B196">
        <v>0</v>
      </c>
      <c r="C196">
        <v>0</v>
      </c>
      <c r="D196">
        <v>0</v>
      </c>
      <c r="E196">
        <v>10</v>
      </c>
      <c r="F196">
        <v>10</v>
      </c>
      <c r="G196">
        <v>10</v>
      </c>
      <c r="H196">
        <v>10</v>
      </c>
    </row>
    <row r="197" spans="1:8" x14ac:dyDescent="0.25">
      <c r="A197">
        <v>0</v>
      </c>
      <c r="B197">
        <v>0</v>
      </c>
      <c r="C197">
        <v>0</v>
      </c>
      <c r="D197">
        <v>0</v>
      </c>
      <c r="E197">
        <v>10</v>
      </c>
      <c r="F197">
        <v>10</v>
      </c>
      <c r="G197">
        <v>10</v>
      </c>
      <c r="H197">
        <v>10</v>
      </c>
    </row>
    <row r="198" spans="1:8" x14ac:dyDescent="0.25">
      <c r="A198">
        <v>0</v>
      </c>
      <c r="B198">
        <v>0</v>
      </c>
      <c r="C198">
        <v>0</v>
      </c>
      <c r="D198">
        <v>0</v>
      </c>
      <c r="E198">
        <v>10</v>
      </c>
      <c r="F198">
        <v>10</v>
      </c>
      <c r="G198">
        <v>10</v>
      </c>
      <c r="H198">
        <v>10</v>
      </c>
    </row>
    <row r="199" spans="1:8" x14ac:dyDescent="0.25">
      <c r="A199">
        <v>0</v>
      </c>
      <c r="B199">
        <v>0</v>
      </c>
      <c r="C199">
        <v>0</v>
      </c>
      <c r="D199">
        <v>0</v>
      </c>
      <c r="E199">
        <v>10</v>
      </c>
      <c r="F199">
        <v>10</v>
      </c>
      <c r="G199">
        <v>10</v>
      </c>
      <c r="H199">
        <v>10</v>
      </c>
    </row>
    <row r="200" spans="1:8" x14ac:dyDescent="0.25">
      <c r="A200">
        <v>0</v>
      </c>
      <c r="B200">
        <v>0</v>
      </c>
      <c r="C200">
        <v>0</v>
      </c>
      <c r="D200">
        <v>0</v>
      </c>
      <c r="E200">
        <v>10</v>
      </c>
      <c r="F200">
        <v>10</v>
      </c>
      <c r="G200">
        <v>10</v>
      </c>
      <c r="H200">
        <v>10</v>
      </c>
    </row>
    <row r="201" spans="1:8" x14ac:dyDescent="0.25">
      <c r="A201">
        <v>0</v>
      </c>
      <c r="B201">
        <v>0</v>
      </c>
      <c r="C201">
        <v>0</v>
      </c>
      <c r="D201">
        <v>0</v>
      </c>
      <c r="E201">
        <v>10</v>
      </c>
      <c r="F201">
        <v>10</v>
      </c>
      <c r="G201">
        <v>10</v>
      </c>
      <c r="H201">
        <v>10</v>
      </c>
    </row>
    <row r="202" spans="1:8" x14ac:dyDescent="0.25">
      <c r="A202">
        <v>0</v>
      </c>
      <c r="B202">
        <v>0</v>
      </c>
      <c r="C202">
        <v>0</v>
      </c>
      <c r="D202">
        <v>0</v>
      </c>
      <c r="E202">
        <v>10</v>
      </c>
      <c r="F202">
        <v>10</v>
      </c>
      <c r="G202">
        <v>10</v>
      </c>
      <c r="H202">
        <v>10</v>
      </c>
    </row>
    <row r="203" spans="1:8" x14ac:dyDescent="0.25">
      <c r="A203">
        <v>0</v>
      </c>
      <c r="B203">
        <v>0</v>
      </c>
      <c r="C203">
        <v>0</v>
      </c>
      <c r="D203">
        <v>0</v>
      </c>
      <c r="E203">
        <v>10</v>
      </c>
      <c r="F203">
        <v>10</v>
      </c>
      <c r="G203">
        <v>10</v>
      </c>
      <c r="H203">
        <v>10</v>
      </c>
    </row>
    <row r="204" spans="1:8" x14ac:dyDescent="0.25">
      <c r="A204">
        <v>0</v>
      </c>
      <c r="B204">
        <v>0</v>
      </c>
      <c r="C204">
        <v>0</v>
      </c>
      <c r="D204">
        <v>0</v>
      </c>
      <c r="E204">
        <v>10</v>
      </c>
      <c r="F204">
        <v>10</v>
      </c>
      <c r="G204">
        <v>10</v>
      </c>
      <c r="H204">
        <v>10</v>
      </c>
    </row>
    <row r="205" spans="1:8" x14ac:dyDescent="0.25">
      <c r="A205">
        <v>0</v>
      </c>
      <c r="B205">
        <v>0</v>
      </c>
      <c r="C205">
        <v>0</v>
      </c>
      <c r="D205">
        <v>0</v>
      </c>
      <c r="E205">
        <v>10</v>
      </c>
      <c r="F205">
        <v>10</v>
      </c>
      <c r="G205">
        <v>10</v>
      </c>
      <c r="H205">
        <v>10</v>
      </c>
    </row>
    <row r="206" spans="1:8" x14ac:dyDescent="0.25">
      <c r="A206">
        <v>0</v>
      </c>
      <c r="B206">
        <v>0</v>
      </c>
      <c r="C206">
        <v>0</v>
      </c>
      <c r="D206">
        <v>0</v>
      </c>
      <c r="E206">
        <v>10</v>
      </c>
      <c r="F206">
        <v>10</v>
      </c>
      <c r="G206">
        <v>10</v>
      </c>
      <c r="H206">
        <v>10</v>
      </c>
    </row>
    <row r="207" spans="1:8" x14ac:dyDescent="0.25">
      <c r="A207">
        <v>0</v>
      </c>
      <c r="B207">
        <v>0</v>
      </c>
      <c r="C207">
        <v>0</v>
      </c>
      <c r="D207">
        <v>0</v>
      </c>
      <c r="E207">
        <v>10</v>
      </c>
      <c r="F207">
        <v>10</v>
      </c>
      <c r="G207">
        <v>10</v>
      </c>
      <c r="H207">
        <v>10</v>
      </c>
    </row>
    <row r="208" spans="1:8" x14ac:dyDescent="0.25">
      <c r="A208">
        <v>0</v>
      </c>
      <c r="B208">
        <v>0</v>
      </c>
      <c r="C208">
        <v>0</v>
      </c>
      <c r="D208">
        <v>0</v>
      </c>
      <c r="E208">
        <v>10</v>
      </c>
      <c r="F208">
        <v>10</v>
      </c>
      <c r="G208">
        <v>10</v>
      </c>
      <c r="H208">
        <v>10</v>
      </c>
    </row>
    <row r="209" spans="1:8" x14ac:dyDescent="0.25">
      <c r="A209">
        <v>0</v>
      </c>
      <c r="B209">
        <v>0</v>
      </c>
      <c r="C209">
        <v>0</v>
      </c>
      <c r="D209">
        <v>0</v>
      </c>
      <c r="E209">
        <v>10</v>
      </c>
      <c r="F209">
        <v>10</v>
      </c>
      <c r="G209">
        <v>10</v>
      </c>
      <c r="H209">
        <v>10</v>
      </c>
    </row>
    <row r="210" spans="1:8" x14ac:dyDescent="0.25">
      <c r="A210">
        <v>0</v>
      </c>
      <c r="B210">
        <v>0</v>
      </c>
      <c r="C210">
        <v>0</v>
      </c>
      <c r="D210">
        <v>0</v>
      </c>
      <c r="E210">
        <v>10</v>
      </c>
      <c r="F210">
        <v>10</v>
      </c>
      <c r="G210">
        <v>10</v>
      </c>
      <c r="H210">
        <v>10</v>
      </c>
    </row>
    <row r="211" spans="1:8" x14ac:dyDescent="0.25">
      <c r="A211">
        <v>0</v>
      </c>
      <c r="B211">
        <v>0</v>
      </c>
      <c r="C211">
        <v>0</v>
      </c>
      <c r="D211">
        <v>0</v>
      </c>
      <c r="E211">
        <v>10</v>
      </c>
      <c r="F211">
        <v>10</v>
      </c>
      <c r="G211">
        <v>10</v>
      </c>
      <c r="H211">
        <v>10</v>
      </c>
    </row>
    <row r="212" spans="1:8" x14ac:dyDescent="0.25">
      <c r="A212">
        <v>0</v>
      </c>
      <c r="B212">
        <v>0</v>
      </c>
      <c r="C212">
        <v>0</v>
      </c>
      <c r="D212">
        <v>0</v>
      </c>
      <c r="E212">
        <v>10</v>
      </c>
      <c r="F212">
        <v>10</v>
      </c>
      <c r="G212">
        <v>10</v>
      </c>
      <c r="H212">
        <v>10</v>
      </c>
    </row>
    <row r="213" spans="1:8" x14ac:dyDescent="0.25">
      <c r="A213">
        <v>0</v>
      </c>
      <c r="B213">
        <v>0</v>
      </c>
      <c r="C213">
        <v>0</v>
      </c>
      <c r="D213">
        <v>0</v>
      </c>
      <c r="E213">
        <v>10</v>
      </c>
      <c r="F213">
        <v>10</v>
      </c>
      <c r="G213">
        <v>10</v>
      </c>
      <c r="H213">
        <v>10</v>
      </c>
    </row>
    <row r="214" spans="1:8" x14ac:dyDescent="0.25">
      <c r="A214">
        <v>0</v>
      </c>
      <c r="B214">
        <v>0</v>
      </c>
      <c r="C214">
        <v>0</v>
      </c>
      <c r="D214">
        <v>0</v>
      </c>
      <c r="E214">
        <v>10</v>
      </c>
      <c r="F214">
        <v>10</v>
      </c>
      <c r="G214">
        <v>10</v>
      </c>
      <c r="H214">
        <v>10</v>
      </c>
    </row>
    <row r="215" spans="1:8" x14ac:dyDescent="0.25">
      <c r="A215">
        <v>0</v>
      </c>
      <c r="B215">
        <v>0</v>
      </c>
      <c r="C215">
        <v>0</v>
      </c>
      <c r="D215">
        <v>0</v>
      </c>
      <c r="E215">
        <v>10</v>
      </c>
      <c r="F215">
        <v>10</v>
      </c>
      <c r="G215">
        <v>10</v>
      </c>
      <c r="H215">
        <v>10</v>
      </c>
    </row>
    <row r="216" spans="1:8" x14ac:dyDescent="0.25">
      <c r="A216">
        <v>0</v>
      </c>
      <c r="B216">
        <v>0</v>
      </c>
      <c r="C216">
        <v>0</v>
      </c>
      <c r="D216">
        <v>0</v>
      </c>
      <c r="E216">
        <v>10</v>
      </c>
      <c r="F216">
        <v>10</v>
      </c>
      <c r="G216">
        <v>10</v>
      </c>
      <c r="H216">
        <v>10</v>
      </c>
    </row>
    <row r="217" spans="1:8" x14ac:dyDescent="0.25">
      <c r="A217">
        <v>0</v>
      </c>
      <c r="B217">
        <v>0</v>
      </c>
      <c r="C217">
        <v>0</v>
      </c>
      <c r="D217">
        <v>0</v>
      </c>
      <c r="E217">
        <v>10</v>
      </c>
      <c r="F217">
        <v>10</v>
      </c>
      <c r="G217">
        <v>10</v>
      </c>
      <c r="H217">
        <v>10</v>
      </c>
    </row>
    <row r="218" spans="1:8" x14ac:dyDescent="0.25">
      <c r="A218">
        <v>0</v>
      </c>
      <c r="B218">
        <v>0</v>
      </c>
      <c r="C218">
        <v>0</v>
      </c>
      <c r="D218">
        <v>0</v>
      </c>
      <c r="E218">
        <v>10</v>
      </c>
      <c r="F218">
        <v>10</v>
      </c>
      <c r="G218">
        <v>10</v>
      </c>
      <c r="H218">
        <v>10</v>
      </c>
    </row>
    <row r="219" spans="1:8" x14ac:dyDescent="0.25">
      <c r="A219">
        <v>0</v>
      </c>
      <c r="B219">
        <v>0</v>
      </c>
      <c r="C219">
        <v>0</v>
      </c>
      <c r="D219">
        <v>0</v>
      </c>
      <c r="E219">
        <v>10</v>
      </c>
      <c r="F219">
        <v>10</v>
      </c>
      <c r="G219">
        <v>10</v>
      </c>
      <c r="H219">
        <v>10</v>
      </c>
    </row>
    <row r="220" spans="1:8" x14ac:dyDescent="0.25">
      <c r="A220">
        <v>0</v>
      </c>
      <c r="B220">
        <v>0</v>
      </c>
      <c r="C220">
        <v>0</v>
      </c>
      <c r="D220">
        <v>0</v>
      </c>
      <c r="E220">
        <v>10</v>
      </c>
      <c r="F220">
        <v>10</v>
      </c>
      <c r="G220">
        <v>10</v>
      </c>
      <c r="H220">
        <v>10</v>
      </c>
    </row>
    <row r="221" spans="1:8" x14ac:dyDescent="0.25">
      <c r="A221">
        <v>0</v>
      </c>
      <c r="B221">
        <v>0</v>
      </c>
      <c r="C221">
        <v>0</v>
      </c>
      <c r="D221">
        <v>0</v>
      </c>
      <c r="E221">
        <v>10</v>
      </c>
      <c r="F221">
        <v>10</v>
      </c>
      <c r="G221">
        <v>10</v>
      </c>
      <c r="H221">
        <v>10</v>
      </c>
    </row>
    <row r="222" spans="1:8" x14ac:dyDescent="0.25">
      <c r="A222">
        <v>0</v>
      </c>
      <c r="B222">
        <v>0</v>
      </c>
      <c r="C222">
        <v>0</v>
      </c>
      <c r="D222">
        <v>0</v>
      </c>
      <c r="E222">
        <v>10</v>
      </c>
      <c r="F222">
        <v>10</v>
      </c>
      <c r="G222">
        <v>10</v>
      </c>
      <c r="H222">
        <v>10</v>
      </c>
    </row>
    <row r="223" spans="1:8" x14ac:dyDescent="0.25">
      <c r="A223">
        <v>0</v>
      </c>
      <c r="B223">
        <v>0</v>
      </c>
      <c r="C223">
        <v>0</v>
      </c>
      <c r="D223">
        <v>0</v>
      </c>
      <c r="E223">
        <v>10</v>
      </c>
      <c r="F223">
        <v>10</v>
      </c>
      <c r="G223">
        <v>10</v>
      </c>
      <c r="H223">
        <v>10</v>
      </c>
    </row>
    <row r="224" spans="1:8" x14ac:dyDescent="0.25">
      <c r="A224">
        <v>0</v>
      </c>
      <c r="B224">
        <v>0</v>
      </c>
      <c r="C224">
        <v>0</v>
      </c>
      <c r="D224">
        <v>0</v>
      </c>
      <c r="E224">
        <v>10</v>
      </c>
      <c r="F224">
        <v>10</v>
      </c>
      <c r="G224">
        <v>10</v>
      </c>
      <c r="H224">
        <v>10</v>
      </c>
    </row>
    <row r="225" spans="1:8" x14ac:dyDescent="0.25">
      <c r="A225">
        <v>0</v>
      </c>
      <c r="B225">
        <v>0</v>
      </c>
      <c r="C225">
        <v>0</v>
      </c>
      <c r="D225">
        <v>0</v>
      </c>
      <c r="E225">
        <v>10</v>
      </c>
      <c r="F225">
        <v>10</v>
      </c>
      <c r="G225">
        <v>10</v>
      </c>
      <c r="H225">
        <v>10</v>
      </c>
    </row>
    <row r="226" spans="1:8" x14ac:dyDescent="0.25">
      <c r="A226">
        <v>0</v>
      </c>
      <c r="B226">
        <v>0</v>
      </c>
      <c r="C226">
        <v>0</v>
      </c>
      <c r="D226">
        <v>0</v>
      </c>
      <c r="E226">
        <v>10</v>
      </c>
      <c r="F226">
        <v>10</v>
      </c>
      <c r="G226">
        <v>10</v>
      </c>
      <c r="H226">
        <v>10</v>
      </c>
    </row>
    <row r="227" spans="1:8" x14ac:dyDescent="0.25">
      <c r="A227">
        <v>0</v>
      </c>
      <c r="B227">
        <v>0</v>
      </c>
      <c r="C227">
        <v>0</v>
      </c>
      <c r="D227">
        <v>0</v>
      </c>
      <c r="E227">
        <v>10</v>
      </c>
      <c r="F227">
        <v>10</v>
      </c>
      <c r="G227">
        <v>10</v>
      </c>
      <c r="H227">
        <v>10</v>
      </c>
    </row>
    <row r="228" spans="1:8" x14ac:dyDescent="0.25">
      <c r="A228">
        <v>0</v>
      </c>
      <c r="B228">
        <v>0</v>
      </c>
      <c r="C228">
        <v>0</v>
      </c>
      <c r="D228">
        <v>0</v>
      </c>
      <c r="E228">
        <v>10</v>
      </c>
      <c r="F228">
        <v>10</v>
      </c>
      <c r="G228">
        <v>10</v>
      </c>
      <c r="H228">
        <v>10</v>
      </c>
    </row>
    <row r="229" spans="1:8" x14ac:dyDescent="0.25">
      <c r="A229">
        <v>0</v>
      </c>
      <c r="B229">
        <v>0</v>
      </c>
      <c r="C229">
        <v>0</v>
      </c>
      <c r="D229">
        <v>0</v>
      </c>
      <c r="E229">
        <v>10</v>
      </c>
      <c r="F229">
        <v>10</v>
      </c>
      <c r="G229">
        <v>10</v>
      </c>
      <c r="H229">
        <v>10</v>
      </c>
    </row>
    <row r="230" spans="1:8" x14ac:dyDescent="0.25">
      <c r="A230">
        <v>0</v>
      </c>
      <c r="B230">
        <v>0</v>
      </c>
      <c r="C230">
        <v>0</v>
      </c>
      <c r="D230">
        <v>0</v>
      </c>
      <c r="E230">
        <v>10</v>
      </c>
      <c r="F230">
        <v>10</v>
      </c>
      <c r="G230">
        <v>10</v>
      </c>
      <c r="H230">
        <v>10</v>
      </c>
    </row>
    <row r="231" spans="1:8" x14ac:dyDescent="0.25">
      <c r="A231">
        <v>0</v>
      </c>
      <c r="B231">
        <v>0</v>
      </c>
      <c r="C231">
        <v>0</v>
      </c>
      <c r="D231">
        <v>0</v>
      </c>
      <c r="E231">
        <v>10</v>
      </c>
      <c r="F231">
        <v>10</v>
      </c>
      <c r="G231">
        <v>10</v>
      </c>
      <c r="H231">
        <v>10</v>
      </c>
    </row>
    <row r="232" spans="1:8" x14ac:dyDescent="0.25">
      <c r="A232">
        <v>0</v>
      </c>
      <c r="B232">
        <v>0</v>
      </c>
      <c r="C232">
        <v>0</v>
      </c>
      <c r="D232">
        <v>0</v>
      </c>
      <c r="E232">
        <v>10</v>
      </c>
      <c r="F232">
        <v>10</v>
      </c>
      <c r="G232">
        <v>10</v>
      </c>
      <c r="H232">
        <v>10</v>
      </c>
    </row>
    <row r="233" spans="1:8" x14ac:dyDescent="0.25">
      <c r="A233">
        <v>0</v>
      </c>
      <c r="B233">
        <v>0</v>
      </c>
      <c r="C233">
        <v>0</v>
      </c>
      <c r="D233">
        <v>0</v>
      </c>
      <c r="E233">
        <v>10</v>
      </c>
      <c r="F233">
        <v>10</v>
      </c>
      <c r="G233">
        <v>10</v>
      </c>
      <c r="H233">
        <v>10</v>
      </c>
    </row>
    <row r="234" spans="1:8" x14ac:dyDescent="0.25">
      <c r="A234">
        <v>0</v>
      </c>
      <c r="B234">
        <v>0</v>
      </c>
      <c r="C234">
        <v>0</v>
      </c>
      <c r="D234">
        <v>0</v>
      </c>
      <c r="E234">
        <v>10</v>
      </c>
      <c r="F234">
        <v>10</v>
      </c>
      <c r="G234">
        <v>10</v>
      </c>
      <c r="H234">
        <v>10</v>
      </c>
    </row>
    <row r="235" spans="1:8" x14ac:dyDescent="0.25">
      <c r="A235">
        <v>0</v>
      </c>
      <c r="B235">
        <v>0</v>
      </c>
      <c r="C235">
        <v>0</v>
      </c>
      <c r="D235">
        <v>0</v>
      </c>
      <c r="E235">
        <v>10</v>
      </c>
      <c r="F235">
        <v>10</v>
      </c>
      <c r="G235">
        <v>10</v>
      </c>
      <c r="H235">
        <v>10</v>
      </c>
    </row>
    <row r="236" spans="1:8" x14ac:dyDescent="0.25">
      <c r="A236">
        <v>0</v>
      </c>
      <c r="B236">
        <v>0</v>
      </c>
      <c r="C236">
        <v>0</v>
      </c>
      <c r="D236">
        <v>0</v>
      </c>
      <c r="E236">
        <v>10</v>
      </c>
      <c r="F236">
        <v>10</v>
      </c>
      <c r="G236">
        <v>10</v>
      </c>
      <c r="H236">
        <v>10</v>
      </c>
    </row>
    <row r="237" spans="1:8" x14ac:dyDescent="0.25">
      <c r="A237">
        <v>0</v>
      </c>
      <c r="B237">
        <v>0</v>
      </c>
      <c r="C237">
        <v>0</v>
      </c>
      <c r="D237">
        <v>0</v>
      </c>
      <c r="E237">
        <v>10</v>
      </c>
      <c r="F237">
        <v>10</v>
      </c>
      <c r="G237">
        <v>10</v>
      </c>
      <c r="H237">
        <v>10</v>
      </c>
    </row>
    <row r="238" spans="1:8" x14ac:dyDescent="0.25">
      <c r="A238">
        <v>0</v>
      </c>
      <c r="B238">
        <v>0</v>
      </c>
      <c r="C238">
        <v>0</v>
      </c>
      <c r="D238">
        <v>0</v>
      </c>
      <c r="E238">
        <v>10</v>
      </c>
      <c r="F238">
        <v>10</v>
      </c>
      <c r="G238">
        <v>10</v>
      </c>
      <c r="H238">
        <v>10</v>
      </c>
    </row>
    <row r="239" spans="1:8" x14ac:dyDescent="0.25">
      <c r="A239">
        <v>0</v>
      </c>
      <c r="B239">
        <v>0</v>
      </c>
      <c r="C239">
        <v>0</v>
      </c>
      <c r="D239">
        <v>0</v>
      </c>
      <c r="E239">
        <v>10</v>
      </c>
      <c r="F239">
        <v>10</v>
      </c>
      <c r="G239">
        <v>10</v>
      </c>
      <c r="H239">
        <v>10</v>
      </c>
    </row>
    <row r="240" spans="1:8" x14ac:dyDescent="0.25">
      <c r="A240">
        <v>0</v>
      </c>
      <c r="B240">
        <v>0</v>
      </c>
      <c r="C240">
        <v>0</v>
      </c>
      <c r="D240">
        <v>0</v>
      </c>
      <c r="E240">
        <v>10</v>
      </c>
      <c r="F240">
        <v>10</v>
      </c>
      <c r="G240">
        <v>10</v>
      </c>
      <c r="H240">
        <v>10</v>
      </c>
    </row>
    <row r="241" spans="1:8" x14ac:dyDescent="0.25">
      <c r="A241">
        <v>0</v>
      </c>
      <c r="B241">
        <v>0</v>
      </c>
      <c r="C241">
        <v>0</v>
      </c>
      <c r="D241">
        <v>0</v>
      </c>
      <c r="E241">
        <v>10</v>
      </c>
      <c r="F241">
        <v>10</v>
      </c>
      <c r="G241">
        <v>10</v>
      </c>
      <c r="H241">
        <v>10</v>
      </c>
    </row>
    <row r="242" spans="1:8" x14ac:dyDescent="0.25">
      <c r="A242">
        <v>0</v>
      </c>
      <c r="B242">
        <v>0</v>
      </c>
      <c r="C242">
        <v>0</v>
      </c>
      <c r="D242">
        <v>0</v>
      </c>
      <c r="E242">
        <v>10</v>
      </c>
      <c r="F242">
        <v>10</v>
      </c>
      <c r="G242">
        <v>10</v>
      </c>
      <c r="H242">
        <v>10</v>
      </c>
    </row>
    <row r="243" spans="1:8" x14ac:dyDescent="0.25">
      <c r="A243">
        <v>0</v>
      </c>
      <c r="B243">
        <v>0</v>
      </c>
      <c r="C243">
        <v>0</v>
      </c>
      <c r="D243">
        <v>0</v>
      </c>
      <c r="E243">
        <v>10</v>
      </c>
      <c r="F243">
        <v>10</v>
      </c>
      <c r="G243">
        <v>10</v>
      </c>
      <c r="H243">
        <v>10</v>
      </c>
    </row>
    <row r="244" spans="1:8" x14ac:dyDescent="0.25">
      <c r="A244">
        <v>0</v>
      </c>
      <c r="B244">
        <v>0</v>
      </c>
      <c r="C244">
        <v>0</v>
      </c>
      <c r="D244">
        <v>0</v>
      </c>
      <c r="E244">
        <v>10</v>
      </c>
      <c r="F244">
        <v>10</v>
      </c>
      <c r="G244">
        <v>10</v>
      </c>
      <c r="H244">
        <v>10</v>
      </c>
    </row>
    <row r="245" spans="1:8" x14ac:dyDescent="0.25">
      <c r="A245">
        <v>0</v>
      </c>
      <c r="B245">
        <v>0</v>
      </c>
      <c r="C245">
        <v>0</v>
      </c>
      <c r="D245">
        <v>0</v>
      </c>
      <c r="E245">
        <v>10</v>
      </c>
      <c r="F245">
        <v>10</v>
      </c>
      <c r="G245">
        <v>10</v>
      </c>
      <c r="H245">
        <v>10</v>
      </c>
    </row>
    <row r="246" spans="1:8" x14ac:dyDescent="0.25">
      <c r="A246">
        <v>0</v>
      </c>
      <c r="B246">
        <v>0</v>
      </c>
      <c r="C246">
        <v>0</v>
      </c>
      <c r="D246">
        <v>0</v>
      </c>
      <c r="E246">
        <v>10</v>
      </c>
      <c r="F246">
        <v>10</v>
      </c>
      <c r="G246">
        <v>10</v>
      </c>
      <c r="H246">
        <v>10</v>
      </c>
    </row>
    <row r="247" spans="1:8" x14ac:dyDescent="0.25">
      <c r="A247">
        <v>0</v>
      </c>
      <c r="B247">
        <v>0</v>
      </c>
      <c r="C247">
        <v>0</v>
      </c>
      <c r="D247">
        <v>0</v>
      </c>
      <c r="E247">
        <v>10</v>
      </c>
      <c r="F247">
        <v>10</v>
      </c>
      <c r="G247">
        <v>10</v>
      </c>
      <c r="H247">
        <v>10</v>
      </c>
    </row>
    <row r="248" spans="1:8" x14ac:dyDescent="0.25">
      <c r="A248">
        <v>0</v>
      </c>
      <c r="B248">
        <v>0</v>
      </c>
      <c r="C248">
        <v>0</v>
      </c>
      <c r="D248">
        <v>0</v>
      </c>
      <c r="E248">
        <v>10</v>
      </c>
      <c r="F248">
        <v>10</v>
      </c>
      <c r="G248">
        <v>10</v>
      </c>
      <c r="H248">
        <v>10</v>
      </c>
    </row>
    <row r="249" spans="1:8" x14ac:dyDescent="0.25">
      <c r="A249">
        <v>0</v>
      </c>
      <c r="B249">
        <v>0</v>
      </c>
      <c r="C249">
        <v>0</v>
      </c>
      <c r="D249">
        <v>0</v>
      </c>
      <c r="E249">
        <v>10</v>
      </c>
      <c r="F249">
        <v>10</v>
      </c>
      <c r="G249">
        <v>10</v>
      </c>
      <c r="H249">
        <v>10</v>
      </c>
    </row>
    <row r="250" spans="1:8" x14ac:dyDescent="0.25">
      <c r="A250">
        <v>0</v>
      </c>
      <c r="B250">
        <v>0</v>
      </c>
      <c r="C250">
        <v>0</v>
      </c>
      <c r="D250">
        <v>0</v>
      </c>
      <c r="E250">
        <v>10</v>
      </c>
      <c r="F250">
        <v>10</v>
      </c>
      <c r="G250">
        <v>10</v>
      </c>
      <c r="H250">
        <v>10</v>
      </c>
    </row>
    <row r="251" spans="1:8" x14ac:dyDescent="0.25">
      <c r="A251">
        <v>0</v>
      </c>
      <c r="B251">
        <v>0</v>
      </c>
      <c r="C251">
        <v>0</v>
      </c>
      <c r="D251">
        <v>0</v>
      </c>
      <c r="E251">
        <v>10</v>
      </c>
      <c r="F251">
        <v>10</v>
      </c>
      <c r="G251">
        <v>10</v>
      </c>
      <c r="H251">
        <v>10</v>
      </c>
    </row>
    <row r="252" spans="1:8" x14ac:dyDescent="0.25">
      <c r="A252">
        <v>0</v>
      </c>
      <c r="B252">
        <v>0</v>
      </c>
      <c r="C252">
        <v>0</v>
      </c>
      <c r="D252">
        <v>0</v>
      </c>
      <c r="E252">
        <v>10</v>
      </c>
      <c r="F252">
        <v>10</v>
      </c>
      <c r="G252">
        <v>10</v>
      </c>
      <c r="H252">
        <v>10</v>
      </c>
    </row>
    <row r="253" spans="1:8" x14ac:dyDescent="0.25">
      <c r="A253">
        <v>0</v>
      </c>
      <c r="B253">
        <v>0</v>
      </c>
      <c r="C253">
        <v>0</v>
      </c>
      <c r="D253">
        <v>0</v>
      </c>
      <c r="E253">
        <v>10</v>
      </c>
      <c r="F253">
        <v>10</v>
      </c>
      <c r="G253">
        <v>10</v>
      </c>
      <c r="H253">
        <v>10</v>
      </c>
    </row>
    <row r="254" spans="1:8" x14ac:dyDescent="0.25">
      <c r="A254">
        <v>0</v>
      </c>
      <c r="B254">
        <v>0</v>
      </c>
      <c r="C254">
        <v>0</v>
      </c>
      <c r="D254">
        <v>0</v>
      </c>
      <c r="E254">
        <v>10</v>
      </c>
      <c r="F254">
        <v>10</v>
      </c>
      <c r="G254">
        <v>10</v>
      </c>
      <c r="H254">
        <v>10</v>
      </c>
    </row>
    <row r="255" spans="1:8" x14ac:dyDescent="0.25">
      <c r="A255">
        <v>0</v>
      </c>
      <c r="B255">
        <v>0</v>
      </c>
      <c r="C255">
        <v>0</v>
      </c>
      <c r="D255">
        <v>0</v>
      </c>
      <c r="E255">
        <v>10</v>
      </c>
      <c r="F255">
        <v>10</v>
      </c>
      <c r="G255">
        <v>10</v>
      </c>
      <c r="H255">
        <v>10</v>
      </c>
    </row>
    <row r="256" spans="1:8" x14ac:dyDescent="0.25">
      <c r="A256">
        <v>0</v>
      </c>
      <c r="B256">
        <v>0</v>
      </c>
      <c r="C256">
        <v>0</v>
      </c>
      <c r="D256">
        <v>0</v>
      </c>
      <c r="E256">
        <v>10</v>
      </c>
      <c r="F256">
        <v>10</v>
      </c>
      <c r="G256">
        <v>10</v>
      </c>
      <c r="H256">
        <v>10</v>
      </c>
    </row>
    <row r="257" spans="1:8" x14ac:dyDescent="0.25">
      <c r="A257">
        <v>0</v>
      </c>
      <c r="B257">
        <v>0</v>
      </c>
      <c r="C257">
        <v>0</v>
      </c>
      <c r="D257">
        <v>0</v>
      </c>
      <c r="E257">
        <v>10</v>
      </c>
      <c r="F257">
        <v>10</v>
      </c>
      <c r="G257">
        <v>10</v>
      </c>
      <c r="H257">
        <v>10</v>
      </c>
    </row>
    <row r="258" spans="1:8" x14ac:dyDescent="0.25">
      <c r="A258">
        <v>0</v>
      </c>
      <c r="B258">
        <v>0</v>
      </c>
      <c r="C258">
        <v>0</v>
      </c>
      <c r="D258">
        <v>0</v>
      </c>
      <c r="E258">
        <v>10</v>
      </c>
      <c r="F258">
        <v>10</v>
      </c>
      <c r="G258">
        <v>10</v>
      </c>
      <c r="H258">
        <v>10</v>
      </c>
    </row>
    <row r="259" spans="1:8" x14ac:dyDescent="0.25">
      <c r="A259">
        <v>0</v>
      </c>
      <c r="B259">
        <v>0</v>
      </c>
      <c r="C259">
        <v>0</v>
      </c>
      <c r="D259">
        <v>0</v>
      </c>
      <c r="E259">
        <v>10</v>
      </c>
      <c r="F259">
        <v>10</v>
      </c>
      <c r="G259">
        <v>10</v>
      </c>
      <c r="H259">
        <v>10</v>
      </c>
    </row>
    <row r="260" spans="1:8" x14ac:dyDescent="0.25">
      <c r="A260">
        <v>0</v>
      </c>
      <c r="B260">
        <v>0</v>
      </c>
      <c r="C260">
        <v>0</v>
      </c>
      <c r="D260">
        <v>0</v>
      </c>
      <c r="E260">
        <v>10</v>
      </c>
      <c r="F260">
        <v>10</v>
      </c>
      <c r="G260">
        <v>10</v>
      </c>
      <c r="H260">
        <v>10</v>
      </c>
    </row>
    <row r="261" spans="1:8" x14ac:dyDescent="0.25">
      <c r="A261">
        <v>0</v>
      </c>
      <c r="B261">
        <v>0</v>
      </c>
      <c r="C261">
        <v>0</v>
      </c>
      <c r="D261">
        <v>0</v>
      </c>
      <c r="E261">
        <v>10</v>
      </c>
      <c r="F261">
        <v>10</v>
      </c>
      <c r="G261">
        <v>10</v>
      </c>
      <c r="H261">
        <v>10</v>
      </c>
    </row>
    <row r="262" spans="1:8" x14ac:dyDescent="0.25">
      <c r="A262">
        <v>0</v>
      </c>
      <c r="B262">
        <v>0</v>
      </c>
      <c r="C262">
        <v>0</v>
      </c>
      <c r="D262">
        <v>0</v>
      </c>
      <c r="E262">
        <v>10</v>
      </c>
      <c r="F262">
        <v>10</v>
      </c>
      <c r="G262">
        <v>10</v>
      </c>
      <c r="H262">
        <v>10</v>
      </c>
    </row>
    <row r="263" spans="1:8" x14ac:dyDescent="0.25">
      <c r="A263">
        <v>0</v>
      </c>
      <c r="B263">
        <v>0</v>
      </c>
      <c r="C263">
        <v>0</v>
      </c>
      <c r="D263">
        <v>0</v>
      </c>
      <c r="E263">
        <v>10</v>
      </c>
      <c r="F263">
        <v>10</v>
      </c>
      <c r="G263">
        <v>10</v>
      </c>
      <c r="H263">
        <v>10</v>
      </c>
    </row>
    <row r="264" spans="1:8" x14ac:dyDescent="0.25">
      <c r="A264">
        <v>0</v>
      </c>
      <c r="B264">
        <v>0</v>
      </c>
      <c r="C264">
        <v>0</v>
      </c>
      <c r="D264">
        <v>0</v>
      </c>
      <c r="E264">
        <v>10</v>
      </c>
      <c r="F264">
        <v>10</v>
      </c>
      <c r="G264">
        <v>10</v>
      </c>
      <c r="H264">
        <v>10</v>
      </c>
    </row>
    <row r="265" spans="1:8" x14ac:dyDescent="0.25">
      <c r="A265">
        <v>0</v>
      </c>
      <c r="B265">
        <v>0</v>
      </c>
      <c r="C265">
        <v>0</v>
      </c>
      <c r="D265">
        <v>0</v>
      </c>
      <c r="E265">
        <v>10</v>
      </c>
      <c r="F265">
        <v>10</v>
      </c>
      <c r="G265">
        <v>10</v>
      </c>
      <c r="H265">
        <v>10</v>
      </c>
    </row>
    <row r="266" spans="1:8" x14ac:dyDescent="0.25">
      <c r="A266">
        <v>0</v>
      </c>
      <c r="B266">
        <v>0</v>
      </c>
      <c r="C266">
        <v>0</v>
      </c>
      <c r="D266">
        <v>0</v>
      </c>
      <c r="E266">
        <v>10</v>
      </c>
      <c r="F266">
        <v>10</v>
      </c>
      <c r="G266">
        <v>10</v>
      </c>
      <c r="H266">
        <v>10</v>
      </c>
    </row>
    <row r="267" spans="1:8" x14ac:dyDescent="0.25">
      <c r="A267">
        <v>0</v>
      </c>
      <c r="B267">
        <v>0</v>
      </c>
      <c r="C267">
        <v>0</v>
      </c>
      <c r="D267">
        <v>0</v>
      </c>
      <c r="E267">
        <v>10</v>
      </c>
      <c r="F267">
        <v>10</v>
      </c>
      <c r="G267">
        <v>10</v>
      </c>
      <c r="H267">
        <v>10</v>
      </c>
    </row>
    <row r="268" spans="1:8" x14ac:dyDescent="0.25">
      <c r="A268">
        <v>0</v>
      </c>
      <c r="B268">
        <v>0</v>
      </c>
      <c r="C268">
        <v>0</v>
      </c>
      <c r="D268">
        <v>0</v>
      </c>
      <c r="E268">
        <v>10</v>
      </c>
      <c r="F268">
        <v>10</v>
      </c>
      <c r="G268">
        <v>10</v>
      </c>
      <c r="H268">
        <v>10</v>
      </c>
    </row>
    <row r="269" spans="1:8" x14ac:dyDescent="0.25">
      <c r="A269">
        <v>0</v>
      </c>
      <c r="B269">
        <v>0</v>
      </c>
      <c r="C269">
        <v>0</v>
      </c>
      <c r="D269">
        <v>0</v>
      </c>
      <c r="E269">
        <v>10</v>
      </c>
      <c r="F269">
        <v>10</v>
      </c>
      <c r="G269">
        <v>10</v>
      </c>
      <c r="H269">
        <v>10</v>
      </c>
    </row>
    <row r="270" spans="1:8" x14ac:dyDescent="0.25">
      <c r="A270">
        <v>0</v>
      </c>
      <c r="B270">
        <v>0</v>
      </c>
      <c r="C270">
        <v>0</v>
      </c>
      <c r="D270">
        <v>0</v>
      </c>
      <c r="E270">
        <v>10</v>
      </c>
      <c r="F270">
        <v>10</v>
      </c>
      <c r="G270">
        <v>10</v>
      </c>
      <c r="H270">
        <v>10</v>
      </c>
    </row>
    <row r="271" spans="1:8" x14ac:dyDescent="0.25">
      <c r="A271">
        <v>0</v>
      </c>
      <c r="B271">
        <v>0</v>
      </c>
      <c r="C271">
        <v>0</v>
      </c>
      <c r="D271">
        <v>0</v>
      </c>
      <c r="E271">
        <v>10</v>
      </c>
      <c r="F271">
        <v>10</v>
      </c>
      <c r="G271">
        <v>10</v>
      </c>
      <c r="H271">
        <v>10</v>
      </c>
    </row>
    <row r="272" spans="1:8" x14ac:dyDescent="0.25">
      <c r="A272">
        <v>0</v>
      </c>
      <c r="B272">
        <v>0</v>
      </c>
      <c r="C272">
        <v>0</v>
      </c>
      <c r="D272">
        <v>0</v>
      </c>
      <c r="E272">
        <v>10</v>
      </c>
      <c r="F272">
        <v>10</v>
      </c>
      <c r="G272">
        <v>10</v>
      </c>
      <c r="H272">
        <v>10</v>
      </c>
    </row>
    <row r="273" spans="1:8" x14ac:dyDescent="0.25">
      <c r="A273">
        <v>0</v>
      </c>
      <c r="B273">
        <v>0</v>
      </c>
      <c r="C273">
        <v>0</v>
      </c>
      <c r="D273">
        <v>0</v>
      </c>
      <c r="E273">
        <v>10</v>
      </c>
      <c r="F273">
        <v>10</v>
      </c>
      <c r="G273">
        <v>10</v>
      </c>
      <c r="H273">
        <v>10</v>
      </c>
    </row>
    <row r="274" spans="1:8" x14ac:dyDescent="0.25">
      <c r="A274">
        <v>0</v>
      </c>
      <c r="B274">
        <v>0</v>
      </c>
      <c r="C274">
        <v>0</v>
      </c>
      <c r="D274">
        <v>0</v>
      </c>
      <c r="E274">
        <v>10</v>
      </c>
      <c r="F274">
        <v>10</v>
      </c>
      <c r="G274">
        <v>10</v>
      </c>
      <c r="H274">
        <v>10</v>
      </c>
    </row>
    <row r="275" spans="1:8" x14ac:dyDescent="0.25">
      <c r="A275">
        <v>0</v>
      </c>
      <c r="B275">
        <v>0</v>
      </c>
      <c r="C275">
        <v>0</v>
      </c>
      <c r="D275">
        <v>0</v>
      </c>
      <c r="E275">
        <v>10</v>
      </c>
      <c r="F275">
        <v>10</v>
      </c>
      <c r="G275">
        <v>10</v>
      </c>
      <c r="H275">
        <v>10</v>
      </c>
    </row>
    <row r="276" spans="1:8" x14ac:dyDescent="0.25">
      <c r="A276">
        <v>0</v>
      </c>
      <c r="B276">
        <v>0</v>
      </c>
      <c r="C276">
        <v>0</v>
      </c>
      <c r="D276">
        <v>0</v>
      </c>
      <c r="E276">
        <v>10</v>
      </c>
      <c r="F276">
        <v>10</v>
      </c>
      <c r="G276">
        <v>10</v>
      </c>
      <c r="H276">
        <v>10</v>
      </c>
    </row>
    <row r="277" spans="1:8" x14ac:dyDescent="0.25">
      <c r="A277">
        <v>0</v>
      </c>
      <c r="B277">
        <v>0</v>
      </c>
      <c r="C277">
        <v>0</v>
      </c>
      <c r="D277">
        <v>0</v>
      </c>
      <c r="E277">
        <v>10</v>
      </c>
      <c r="F277">
        <v>10</v>
      </c>
      <c r="G277">
        <v>10</v>
      </c>
      <c r="H277">
        <v>10</v>
      </c>
    </row>
    <row r="278" spans="1:8" x14ac:dyDescent="0.25">
      <c r="A278">
        <v>0</v>
      </c>
      <c r="B278">
        <v>0</v>
      </c>
      <c r="C278">
        <v>0</v>
      </c>
      <c r="D278">
        <v>0</v>
      </c>
      <c r="E278">
        <v>10</v>
      </c>
      <c r="F278">
        <v>10</v>
      </c>
      <c r="G278">
        <v>10</v>
      </c>
      <c r="H278">
        <v>10</v>
      </c>
    </row>
    <row r="279" spans="1:8" x14ac:dyDescent="0.25">
      <c r="A279">
        <v>0</v>
      </c>
      <c r="B279">
        <v>0</v>
      </c>
      <c r="C279">
        <v>0</v>
      </c>
      <c r="D279">
        <v>0</v>
      </c>
      <c r="E279">
        <v>10</v>
      </c>
      <c r="F279">
        <v>10</v>
      </c>
      <c r="G279">
        <v>10</v>
      </c>
      <c r="H279">
        <v>10</v>
      </c>
    </row>
    <row r="280" spans="1:8" x14ac:dyDescent="0.25">
      <c r="A280">
        <v>0</v>
      </c>
      <c r="B280">
        <v>0</v>
      </c>
      <c r="C280">
        <v>0</v>
      </c>
      <c r="D280">
        <v>0</v>
      </c>
      <c r="E280">
        <v>10</v>
      </c>
      <c r="F280">
        <v>10</v>
      </c>
      <c r="G280">
        <v>10</v>
      </c>
      <c r="H280">
        <v>10</v>
      </c>
    </row>
    <row r="281" spans="1:8" x14ac:dyDescent="0.25">
      <c r="A281">
        <v>0</v>
      </c>
      <c r="B281">
        <v>0</v>
      </c>
      <c r="C281">
        <v>0</v>
      </c>
      <c r="D281">
        <v>0</v>
      </c>
      <c r="E281">
        <v>10</v>
      </c>
      <c r="F281">
        <v>10</v>
      </c>
      <c r="G281">
        <v>10</v>
      </c>
      <c r="H281">
        <v>10</v>
      </c>
    </row>
    <row r="282" spans="1:8" x14ac:dyDescent="0.25">
      <c r="A282">
        <v>0</v>
      </c>
      <c r="B282">
        <v>0</v>
      </c>
      <c r="C282">
        <v>0</v>
      </c>
      <c r="D282">
        <v>0</v>
      </c>
      <c r="E282">
        <v>10</v>
      </c>
      <c r="F282">
        <v>10</v>
      </c>
      <c r="G282">
        <v>10</v>
      </c>
      <c r="H282">
        <v>10</v>
      </c>
    </row>
    <row r="283" spans="1:8" x14ac:dyDescent="0.25">
      <c r="A283">
        <v>0</v>
      </c>
      <c r="B283">
        <v>0</v>
      </c>
      <c r="C283">
        <v>0</v>
      </c>
      <c r="D283">
        <v>0</v>
      </c>
      <c r="E283">
        <v>10</v>
      </c>
      <c r="F283">
        <v>10</v>
      </c>
      <c r="G283">
        <v>10</v>
      </c>
      <c r="H283">
        <v>10</v>
      </c>
    </row>
    <row r="284" spans="1:8" x14ac:dyDescent="0.25">
      <c r="A284">
        <v>0</v>
      </c>
      <c r="B284">
        <v>0</v>
      </c>
      <c r="C284">
        <v>0</v>
      </c>
      <c r="D284">
        <v>0</v>
      </c>
      <c r="E284">
        <v>10</v>
      </c>
      <c r="F284">
        <v>10</v>
      </c>
      <c r="G284">
        <v>10</v>
      </c>
      <c r="H284">
        <v>10</v>
      </c>
    </row>
    <row r="285" spans="1:8" x14ac:dyDescent="0.25">
      <c r="A285">
        <v>0</v>
      </c>
      <c r="B285">
        <v>0</v>
      </c>
      <c r="C285">
        <v>0</v>
      </c>
      <c r="D285">
        <v>0</v>
      </c>
      <c r="E285">
        <v>10</v>
      </c>
      <c r="F285">
        <v>10</v>
      </c>
      <c r="G285">
        <v>10</v>
      </c>
      <c r="H285">
        <v>10</v>
      </c>
    </row>
    <row r="286" spans="1:8" x14ac:dyDescent="0.25">
      <c r="A286">
        <v>0</v>
      </c>
      <c r="B286">
        <v>0</v>
      </c>
      <c r="C286">
        <v>0</v>
      </c>
      <c r="D286">
        <v>0</v>
      </c>
      <c r="E286">
        <v>10</v>
      </c>
      <c r="F286">
        <v>10</v>
      </c>
      <c r="G286">
        <v>10</v>
      </c>
      <c r="H286">
        <v>10</v>
      </c>
    </row>
    <row r="287" spans="1:8" x14ac:dyDescent="0.25">
      <c r="A287">
        <v>0</v>
      </c>
      <c r="B287">
        <v>0</v>
      </c>
      <c r="C287">
        <v>0</v>
      </c>
      <c r="D287">
        <v>0</v>
      </c>
      <c r="E287">
        <v>10</v>
      </c>
      <c r="F287">
        <v>10</v>
      </c>
      <c r="G287">
        <v>10</v>
      </c>
      <c r="H287">
        <v>10</v>
      </c>
    </row>
    <row r="288" spans="1:8" x14ac:dyDescent="0.25">
      <c r="A288">
        <v>0</v>
      </c>
      <c r="B288">
        <v>0</v>
      </c>
      <c r="C288">
        <v>0</v>
      </c>
      <c r="D288">
        <v>0</v>
      </c>
      <c r="E288">
        <v>10</v>
      </c>
      <c r="F288">
        <v>10</v>
      </c>
      <c r="G288">
        <v>10</v>
      </c>
      <c r="H288">
        <v>10</v>
      </c>
    </row>
    <row r="289" spans="1:8" x14ac:dyDescent="0.25">
      <c r="A289">
        <v>0</v>
      </c>
      <c r="B289">
        <v>0</v>
      </c>
      <c r="C289">
        <v>0</v>
      </c>
      <c r="D289">
        <v>0</v>
      </c>
      <c r="E289">
        <v>10</v>
      </c>
      <c r="F289">
        <v>10</v>
      </c>
      <c r="G289">
        <v>10</v>
      </c>
      <c r="H289">
        <v>10</v>
      </c>
    </row>
    <row r="290" spans="1:8" x14ac:dyDescent="0.25">
      <c r="A290">
        <v>0</v>
      </c>
      <c r="B290">
        <v>0</v>
      </c>
      <c r="C290">
        <v>0</v>
      </c>
      <c r="D290">
        <v>0</v>
      </c>
      <c r="E290">
        <v>10</v>
      </c>
      <c r="F290">
        <v>10</v>
      </c>
      <c r="G290">
        <v>10</v>
      </c>
      <c r="H290">
        <v>10</v>
      </c>
    </row>
    <row r="291" spans="1:8" x14ac:dyDescent="0.25">
      <c r="A291">
        <v>0</v>
      </c>
      <c r="B291">
        <v>0</v>
      </c>
      <c r="C291">
        <v>0</v>
      </c>
      <c r="D291">
        <v>0</v>
      </c>
      <c r="E291">
        <v>10</v>
      </c>
      <c r="F291">
        <v>10</v>
      </c>
      <c r="G291">
        <v>10</v>
      </c>
      <c r="H291">
        <v>10</v>
      </c>
    </row>
    <row r="292" spans="1:8" x14ac:dyDescent="0.25">
      <c r="A292">
        <v>0</v>
      </c>
      <c r="B292">
        <v>0</v>
      </c>
      <c r="C292">
        <v>0</v>
      </c>
      <c r="D292">
        <v>0</v>
      </c>
      <c r="E292">
        <v>10</v>
      </c>
      <c r="F292">
        <v>10</v>
      </c>
      <c r="G292">
        <v>10</v>
      </c>
      <c r="H292">
        <v>10</v>
      </c>
    </row>
    <row r="293" spans="1:8" x14ac:dyDescent="0.25">
      <c r="A293">
        <v>0</v>
      </c>
      <c r="B293">
        <v>0</v>
      </c>
      <c r="C293">
        <v>0</v>
      </c>
      <c r="D293">
        <v>0</v>
      </c>
      <c r="E293">
        <v>10</v>
      </c>
      <c r="F293">
        <v>10</v>
      </c>
      <c r="G293">
        <v>10</v>
      </c>
      <c r="H293">
        <v>10</v>
      </c>
    </row>
    <row r="294" spans="1:8" x14ac:dyDescent="0.25">
      <c r="A294">
        <v>0</v>
      </c>
      <c r="B294">
        <v>0</v>
      </c>
      <c r="C294">
        <v>0</v>
      </c>
      <c r="D294">
        <v>0</v>
      </c>
      <c r="E294">
        <v>10</v>
      </c>
      <c r="F294">
        <v>10</v>
      </c>
      <c r="G294">
        <v>10</v>
      </c>
      <c r="H294">
        <v>10</v>
      </c>
    </row>
    <row r="295" spans="1:8" x14ac:dyDescent="0.25">
      <c r="A295">
        <v>0</v>
      </c>
      <c r="B295">
        <v>0</v>
      </c>
      <c r="C295">
        <v>0</v>
      </c>
      <c r="D295">
        <v>0</v>
      </c>
      <c r="E295">
        <v>10</v>
      </c>
      <c r="F295">
        <v>10</v>
      </c>
      <c r="G295">
        <v>10</v>
      </c>
      <c r="H295">
        <v>10</v>
      </c>
    </row>
    <row r="296" spans="1:8" x14ac:dyDescent="0.25">
      <c r="A296">
        <v>0</v>
      </c>
      <c r="B296">
        <v>0</v>
      </c>
      <c r="C296">
        <v>0</v>
      </c>
      <c r="D296">
        <v>0</v>
      </c>
      <c r="E296">
        <v>10</v>
      </c>
      <c r="F296">
        <v>10</v>
      </c>
      <c r="G296">
        <v>10</v>
      </c>
      <c r="H296">
        <v>10</v>
      </c>
    </row>
    <row r="297" spans="1:8" x14ac:dyDescent="0.25">
      <c r="A297">
        <v>0</v>
      </c>
      <c r="B297">
        <v>0</v>
      </c>
      <c r="C297">
        <v>0</v>
      </c>
      <c r="D297">
        <v>0</v>
      </c>
      <c r="E297">
        <v>10</v>
      </c>
      <c r="F297">
        <v>10</v>
      </c>
      <c r="G297">
        <v>10</v>
      </c>
      <c r="H297">
        <v>10</v>
      </c>
    </row>
    <row r="298" spans="1:8" x14ac:dyDescent="0.25">
      <c r="A298">
        <v>0</v>
      </c>
      <c r="B298">
        <v>0</v>
      </c>
      <c r="C298">
        <v>0</v>
      </c>
      <c r="D298">
        <v>0</v>
      </c>
      <c r="E298">
        <v>10</v>
      </c>
      <c r="F298">
        <v>10</v>
      </c>
      <c r="G298">
        <v>10</v>
      </c>
      <c r="H298">
        <v>10</v>
      </c>
    </row>
    <row r="299" spans="1:8" x14ac:dyDescent="0.25">
      <c r="A299">
        <v>0</v>
      </c>
      <c r="B299">
        <v>0</v>
      </c>
      <c r="C299">
        <v>0</v>
      </c>
      <c r="D299">
        <v>0</v>
      </c>
      <c r="E299">
        <v>10</v>
      </c>
      <c r="F299">
        <v>10</v>
      </c>
      <c r="G299">
        <v>10</v>
      </c>
      <c r="H299">
        <v>10</v>
      </c>
    </row>
    <row r="300" spans="1:8" x14ac:dyDescent="0.25">
      <c r="A300">
        <v>0</v>
      </c>
      <c r="B300">
        <v>0</v>
      </c>
      <c r="C300">
        <v>0</v>
      </c>
      <c r="D300">
        <v>0</v>
      </c>
      <c r="E300">
        <v>10</v>
      </c>
      <c r="F300">
        <v>10</v>
      </c>
      <c r="G300">
        <v>10</v>
      </c>
      <c r="H300">
        <v>10</v>
      </c>
    </row>
    <row r="301" spans="1:8" x14ac:dyDescent="0.25">
      <c r="A301">
        <v>0</v>
      </c>
      <c r="B301">
        <v>0</v>
      </c>
      <c r="C301">
        <v>0</v>
      </c>
      <c r="D301">
        <v>0</v>
      </c>
      <c r="E301">
        <v>10</v>
      </c>
      <c r="F301">
        <v>10</v>
      </c>
      <c r="G301">
        <v>10</v>
      </c>
      <c r="H301">
        <v>10</v>
      </c>
    </row>
    <row r="302" spans="1:8" x14ac:dyDescent="0.25">
      <c r="A302">
        <v>0</v>
      </c>
      <c r="B302">
        <v>0</v>
      </c>
      <c r="C302">
        <v>0</v>
      </c>
      <c r="D302">
        <v>0</v>
      </c>
      <c r="E302">
        <v>10</v>
      </c>
      <c r="F302">
        <v>10</v>
      </c>
      <c r="G302">
        <v>10</v>
      </c>
      <c r="H302">
        <v>10</v>
      </c>
    </row>
    <row r="303" spans="1:8" x14ac:dyDescent="0.25">
      <c r="A303">
        <v>0</v>
      </c>
      <c r="B303">
        <v>0</v>
      </c>
      <c r="C303">
        <v>0</v>
      </c>
      <c r="D303">
        <v>0</v>
      </c>
      <c r="E303">
        <v>10</v>
      </c>
      <c r="F303">
        <v>10</v>
      </c>
      <c r="G303">
        <v>10</v>
      </c>
      <c r="H303">
        <v>10</v>
      </c>
    </row>
    <row r="304" spans="1:8" x14ac:dyDescent="0.25">
      <c r="A304">
        <v>0</v>
      </c>
      <c r="B304">
        <v>0</v>
      </c>
      <c r="C304">
        <v>0</v>
      </c>
      <c r="D304">
        <v>0</v>
      </c>
      <c r="E304">
        <v>10</v>
      </c>
      <c r="F304">
        <v>10</v>
      </c>
      <c r="G304">
        <v>10</v>
      </c>
      <c r="H304">
        <v>10</v>
      </c>
    </row>
    <row r="305" spans="1:8" x14ac:dyDescent="0.25">
      <c r="A305">
        <v>0</v>
      </c>
      <c r="B305">
        <v>0</v>
      </c>
      <c r="C305">
        <v>0</v>
      </c>
      <c r="D305">
        <v>0</v>
      </c>
      <c r="E305">
        <v>10</v>
      </c>
      <c r="F305">
        <v>10</v>
      </c>
      <c r="G305">
        <v>10</v>
      </c>
      <c r="H305">
        <v>10</v>
      </c>
    </row>
    <row r="306" spans="1:8" x14ac:dyDescent="0.25">
      <c r="A306">
        <v>0</v>
      </c>
      <c r="B306">
        <v>0</v>
      </c>
      <c r="C306">
        <v>0</v>
      </c>
      <c r="D306">
        <v>0</v>
      </c>
      <c r="E306">
        <v>10</v>
      </c>
      <c r="F306">
        <v>10</v>
      </c>
      <c r="G306">
        <v>10</v>
      </c>
      <c r="H306">
        <v>10</v>
      </c>
    </row>
    <row r="307" spans="1:8" x14ac:dyDescent="0.25">
      <c r="A307">
        <v>0</v>
      </c>
      <c r="B307">
        <v>0</v>
      </c>
      <c r="C307">
        <v>0</v>
      </c>
      <c r="D307">
        <v>0</v>
      </c>
      <c r="E307">
        <v>10</v>
      </c>
      <c r="F307">
        <v>10</v>
      </c>
      <c r="G307">
        <v>10</v>
      </c>
      <c r="H307">
        <v>10</v>
      </c>
    </row>
    <row r="308" spans="1:8" x14ac:dyDescent="0.25">
      <c r="A308">
        <v>0</v>
      </c>
      <c r="B308">
        <v>0</v>
      </c>
      <c r="C308">
        <v>0</v>
      </c>
      <c r="D308">
        <v>0</v>
      </c>
      <c r="E308">
        <v>10</v>
      </c>
      <c r="F308">
        <v>10</v>
      </c>
      <c r="G308">
        <v>10</v>
      </c>
      <c r="H308">
        <v>10</v>
      </c>
    </row>
    <row r="309" spans="1:8" x14ac:dyDescent="0.25">
      <c r="A309">
        <v>0</v>
      </c>
      <c r="B309">
        <v>0</v>
      </c>
      <c r="C309">
        <v>0</v>
      </c>
      <c r="D309">
        <v>0</v>
      </c>
      <c r="E309">
        <v>10</v>
      </c>
      <c r="F309">
        <v>10</v>
      </c>
      <c r="G309">
        <v>10</v>
      </c>
      <c r="H309">
        <v>10</v>
      </c>
    </row>
    <row r="310" spans="1:8" x14ac:dyDescent="0.25">
      <c r="A310">
        <v>0</v>
      </c>
      <c r="B310">
        <v>0</v>
      </c>
      <c r="C310">
        <v>0</v>
      </c>
      <c r="D310">
        <v>0</v>
      </c>
      <c r="E310">
        <v>10</v>
      </c>
      <c r="F310">
        <v>10</v>
      </c>
      <c r="G310">
        <v>10</v>
      </c>
      <c r="H310">
        <v>10</v>
      </c>
    </row>
    <row r="311" spans="1:8" x14ac:dyDescent="0.25">
      <c r="A311">
        <v>0</v>
      </c>
      <c r="B311">
        <v>0</v>
      </c>
      <c r="C311">
        <v>0</v>
      </c>
      <c r="D311">
        <v>0</v>
      </c>
      <c r="E311">
        <v>10</v>
      </c>
      <c r="F311">
        <v>10</v>
      </c>
      <c r="G311">
        <v>10</v>
      </c>
      <c r="H311">
        <v>10</v>
      </c>
    </row>
    <row r="312" spans="1:8" x14ac:dyDescent="0.25">
      <c r="A312">
        <v>0</v>
      </c>
      <c r="B312">
        <v>0</v>
      </c>
      <c r="C312">
        <v>0</v>
      </c>
      <c r="D312">
        <v>0</v>
      </c>
      <c r="E312">
        <v>10</v>
      </c>
      <c r="F312">
        <v>10</v>
      </c>
      <c r="G312">
        <v>10</v>
      </c>
      <c r="H312">
        <v>10</v>
      </c>
    </row>
    <row r="313" spans="1:8" x14ac:dyDescent="0.25">
      <c r="A313">
        <v>0</v>
      </c>
      <c r="B313">
        <v>0</v>
      </c>
      <c r="C313">
        <v>0</v>
      </c>
      <c r="D313">
        <v>0</v>
      </c>
      <c r="E313">
        <v>10</v>
      </c>
      <c r="F313">
        <v>10</v>
      </c>
      <c r="G313">
        <v>10</v>
      </c>
      <c r="H313">
        <v>10</v>
      </c>
    </row>
    <row r="314" spans="1:8" x14ac:dyDescent="0.25">
      <c r="A314">
        <v>0</v>
      </c>
      <c r="B314">
        <v>0</v>
      </c>
      <c r="C314">
        <v>0</v>
      </c>
      <c r="D314">
        <v>0</v>
      </c>
      <c r="E314">
        <v>10</v>
      </c>
      <c r="F314">
        <v>10</v>
      </c>
      <c r="G314">
        <v>10</v>
      </c>
      <c r="H314">
        <v>10</v>
      </c>
    </row>
    <row r="315" spans="1:8" x14ac:dyDescent="0.25">
      <c r="A315">
        <v>0</v>
      </c>
      <c r="B315">
        <v>0</v>
      </c>
      <c r="C315">
        <v>0</v>
      </c>
      <c r="D315">
        <v>0</v>
      </c>
      <c r="E315">
        <v>10</v>
      </c>
      <c r="F315">
        <v>10</v>
      </c>
      <c r="G315">
        <v>10</v>
      </c>
      <c r="H315">
        <v>10</v>
      </c>
    </row>
    <row r="316" spans="1:8" x14ac:dyDescent="0.25">
      <c r="A316">
        <v>0</v>
      </c>
      <c r="B316">
        <v>0</v>
      </c>
      <c r="C316">
        <v>0</v>
      </c>
      <c r="D316">
        <v>0</v>
      </c>
      <c r="E316">
        <v>10</v>
      </c>
      <c r="F316">
        <v>10</v>
      </c>
      <c r="G316">
        <v>10</v>
      </c>
      <c r="H316">
        <v>10</v>
      </c>
    </row>
    <row r="317" spans="1:8" x14ac:dyDescent="0.25">
      <c r="A317">
        <v>0</v>
      </c>
      <c r="B317">
        <v>0</v>
      </c>
      <c r="C317">
        <v>0</v>
      </c>
      <c r="D317">
        <v>0</v>
      </c>
      <c r="E317">
        <v>10</v>
      </c>
      <c r="F317">
        <v>10</v>
      </c>
      <c r="G317">
        <v>10</v>
      </c>
      <c r="H317">
        <v>10</v>
      </c>
    </row>
    <row r="318" spans="1:8" x14ac:dyDescent="0.25">
      <c r="A318">
        <v>0</v>
      </c>
      <c r="B318">
        <v>0</v>
      </c>
      <c r="C318">
        <v>0</v>
      </c>
      <c r="D318">
        <v>0</v>
      </c>
      <c r="E318">
        <v>10</v>
      </c>
      <c r="F318">
        <v>10</v>
      </c>
      <c r="G318">
        <v>10</v>
      </c>
      <c r="H318">
        <v>10</v>
      </c>
    </row>
    <row r="319" spans="1:8" x14ac:dyDescent="0.25">
      <c r="A319">
        <v>0</v>
      </c>
      <c r="B319">
        <v>0</v>
      </c>
      <c r="C319">
        <v>0</v>
      </c>
      <c r="D319">
        <v>0</v>
      </c>
      <c r="E319">
        <v>10</v>
      </c>
      <c r="F319">
        <v>10</v>
      </c>
      <c r="G319">
        <v>10</v>
      </c>
      <c r="H319">
        <v>10</v>
      </c>
    </row>
    <row r="320" spans="1:8" x14ac:dyDescent="0.25">
      <c r="A320">
        <v>0</v>
      </c>
      <c r="B320">
        <v>0</v>
      </c>
      <c r="C320">
        <v>0</v>
      </c>
      <c r="D320">
        <v>0</v>
      </c>
      <c r="E320">
        <v>10</v>
      </c>
      <c r="F320">
        <v>10</v>
      </c>
      <c r="G320">
        <v>10</v>
      </c>
      <c r="H320">
        <v>10</v>
      </c>
    </row>
    <row r="321" spans="1:8" x14ac:dyDescent="0.25">
      <c r="A321">
        <v>0</v>
      </c>
      <c r="B321">
        <v>0</v>
      </c>
      <c r="C321">
        <v>0</v>
      </c>
      <c r="D321">
        <v>0</v>
      </c>
      <c r="E321">
        <v>10</v>
      </c>
      <c r="F321">
        <v>10</v>
      </c>
      <c r="G321">
        <v>10</v>
      </c>
      <c r="H321">
        <v>10</v>
      </c>
    </row>
    <row r="322" spans="1:8" x14ac:dyDescent="0.25">
      <c r="A322">
        <v>0</v>
      </c>
      <c r="B322">
        <v>0</v>
      </c>
      <c r="C322">
        <v>0</v>
      </c>
      <c r="D322">
        <v>0</v>
      </c>
      <c r="E322">
        <v>10</v>
      </c>
      <c r="F322">
        <v>10</v>
      </c>
      <c r="G322">
        <v>10</v>
      </c>
      <c r="H322">
        <v>10</v>
      </c>
    </row>
    <row r="323" spans="1:8" x14ac:dyDescent="0.25">
      <c r="A323">
        <v>0</v>
      </c>
      <c r="B323">
        <v>0</v>
      </c>
      <c r="C323">
        <v>0</v>
      </c>
      <c r="D323">
        <v>0</v>
      </c>
      <c r="E323">
        <v>10</v>
      </c>
      <c r="F323">
        <v>10</v>
      </c>
      <c r="G323">
        <v>10</v>
      </c>
      <c r="H323">
        <v>10</v>
      </c>
    </row>
    <row r="324" spans="1:8" x14ac:dyDescent="0.25">
      <c r="A324">
        <v>0</v>
      </c>
      <c r="B324">
        <v>0</v>
      </c>
      <c r="C324">
        <v>0</v>
      </c>
      <c r="D324">
        <v>0</v>
      </c>
      <c r="E324">
        <v>10</v>
      </c>
      <c r="F324">
        <v>10</v>
      </c>
      <c r="G324">
        <v>10</v>
      </c>
      <c r="H324">
        <v>10</v>
      </c>
    </row>
    <row r="325" spans="1:8" x14ac:dyDescent="0.25">
      <c r="A325">
        <v>0</v>
      </c>
      <c r="B325">
        <v>0</v>
      </c>
      <c r="C325">
        <v>0</v>
      </c>
      <c r="D325">
        <v>0</v>
      </c>
      <c r="E325">
        <v>10</v>
      </c>
      <c r="F325">
        <v>10</v>
      </c>
      <c r="G325">
        <v>10</v>
      </c>
      <c r="H325">
        <v>10</v>
      </c>
    </row>
    <row r="326" spans="1:8" x14ac:dyDescent="0.25">
      <c r="A326">
        <v>0</v>
      </c>
      <c r="B326">
        <v>0</v>
      </c>
      <c r="C326">
        <v>0</v>
      </c>
      <c r="D326">
        <v>0</v>
      </c>
      <c r="E326">
        <v>10</v>
      </c>
      <c r="F326">
        <v>10</v>
      </c>
      <c r="G326">
        <v>10</v>
      </c>
      <c r="H326">
        <v>10</v>
      </c>
    </row>
    <row r="327" spans="1:8" x14ac:dyDescent="0.25">
      <c r="A327">
        <v>0</v>
      </c>
      <c r="B327">
        <v>0</v>
      </c>
      <c r="C327">
        <v>0</v>
      </c>
      <c r="D327">
        <v>0</v>
      </c>
      <c r="E327">
        <v>10</v>
      </c>
      <c r="F327">
        <v>10</v>
      </c>
      <c r="G327">
        <v>10</v>
      </c>
      <c r="H327">
        <v>10</v>
      </c>
    </row>
    <row r="328" spans="1:8" x14ac:dyDescent="0.25">
      <c r="A328">
        <v>0</v>
      </c>
      <c r="B328">
        <v>0</v>
      </c>
      <c r="C328">
        <v>0</v>
      </c>
      <c r="D328">
        <v>0</v>
      </c>
      <c r="E328">
        <v>10</v>
      </c>
      <c r="F328">
        <v>10</v>
      </c>
      <c r="G328">
        <v>10</v>
      </c>
      <c r="H328">
        <v>10</v>
      </c>
    </row>
    <row r="329" spans="1:8" x14ac:dyDescent="0.25">
      <c r="A329">
        <v>0</v>
      </c>
      <c r="B329">
        <v>0</v>
      </c>
      <c r="C329">
        <v>0</v>
      </c>
      <c r="D329">
        <v>0</v>
      </c>
      <c r="E329">
        <v>10</v>
      </c>
      <c r="F329">
        <v>10</v>
      </c>
      <c r="G329">
        <v>10</v>
      </c>
      <c r="H329">
        <v>10</v>
      </c>
    </row>
    <row r="330" spans="1:8" x14ac:dyDescent="0.25">
      <c r="A330">
        <v>0</v>
      </c>
      <c r="B330">
        <v>0</v>
      </c>
      <c r="C330">
        <v>0</v>
      </c>
      <c r="D330">
        <v>0</v>
      </c>
      <c r="E330">
        <v>10</v>
      </c>
      <c r="F330">
        <v>10</v>
      </c>
      <c r="G330">
        <v>10</v>
      </c>
      <c r="H330">
        <v>10</v>
      </c>
    </row>
    <row r="331" spans="1:8" x14ac:dyDescent="0.25">
      <c r="A331">
        <v>0</v>
      </c>
      <c r="B331">
        <v>0</v>
      </c>
      <c r="C331">
        <v>0</v>
      </c>
      <c r="D331">
        <v>0</v>
      </c>
      <c r="E331">
        <v>10</v>
      </c>
      <c r="F331">
        <v>10</v>
      </c>
      <c r="G331">
        <v>10</v>
      </c>
      <c r="H331">
        <v>10</v>
      </c>
    </row>
    <row r="332" spans="1:8" x14ac:dyDescent="0.25">
      <c r="A332">
        <v>0</v>
      </c>
      <c r="B332">
        <v>0</v>
      </c>
      <c r="C332">
        <v>0</v>
      </c>
      <c r="D332">
        <v>0</v>
      </c>
      <c r="E332">
        <v>10</v>
      </c>
      <c r="F332">
        <v>10</v>
      </c>
      <c r="G332">
        <v>10</v>
      </c>
      <c r="H332">
        <v>10</v>
      </c>
    </row>
    <row r="333" spans="1:8" x14ac:dyDescent="0.25">
      <c r="A333">
        <v>0</v>
      </c>
      <c r="B333">
        <v>0</v>
      </c>
      <c r="C333">
        <v>0</v>
      </c>
      <c r="D333">
        <v>0</v>
      </c>
      <c r="E333">
        <v>10</v>
      </c>
      <c r="F333">
        <v>10</v>
      </c>
      <c r="G333">
        <v>10</v>
      </c>
      <c r="H333">
        <v>10</v>
      </c>
    </row>
    <row r="334" spans="1:8" x14ac:dyDescent="0.25">
      <c r="A334">
        <v>0</v>
      </c>
      <c r="B334">
        <v>0</v>
      </c>
      <c r="C334">
        <v>0</v>
      </c>
      <c r="D334">
        <v>0</v>
      </c>
      <c r="E334">
        <v>10</v>
      </c>
      <c r="F334">
        <v>10</v>
      </c>
      <c r="G334">
        <v>10</v>
      </c>
      <c r="H334">
        <v>10</v>
      </c>
    </row>
    <row r="335" spans="1:8" x14ac:dyDescent="0.25">
      <c r="A335">
        <v>0</v>
      </c>
      <c r="B335">
        <v>0</v>
      </c>
      <c r="C335">
        <v>0</v>
      </c>
      <c r="D335">
        <v>0</v>
      </c>
      <c r="E335">
        <v>10</v>
      </c>
      <c r="F335">
        <v>10</v>
      </c>
      <c r="G335">
        <v>10</v>
      </c>
      <c r="H335">
        <v>10</v>
      </c>
    </row>
    <row r="336" spans="1:8" x14ac:dyDescent="0.25">
      <c r="A336">
        <v>0</v>
      </c>
      <c r="B336">
        <v>0</v>
      </c>
      <c r="C336">
        <v>0</v>
      </c>
      <c r="D336">
        <v>0</v>
      </c>
      <c r="E336">
        <v>10</v>
      </c>
      <c r="F336">
        <v>10</v>
      </c>
      <c r="G336">
        <v>10</v>
      </c>
      <c r="H336">
        <v>10</v>
      </c>
    </row>
    <row r="337" spans="1:8" x14ac:dyDescent="0.25">
      <c r="A337">
        <v>0</v>
      </c>
      <c r="B337">
        <v>0</v>
      </c>
      <c r="C337">
        <v>0</v>
      </c>
      <c r="D337">
        <v>0</v>
      </c>
      <c r="E337">
        <v>10</v>
      </c>
      <c r="F337">
        <v>10</v>
      </c>
      <c r="G337">
        <v>10</v>
      </c>
      <c r="H337">
        <v>10</v>
      </c>
    </row>
    <row r="338" spans="1:8" x14ac:dyDescent="0.25">
      <c r="A338">
        <v>0</v>
      </c>
      <c r="B338">
        <v>0</v>
      </c>
      <c r="C338">
        <v>0</v>
      </c>
      <c r="D338">
        <v>0</v>
      </c>
      <c r="E338">
        <v>10</v>
      </c>
      <c r="F338">
        <v>10</v>
      </c>
      <c r="G338">
        <v>10</v>
      </c>
      <c r="H338">
        <v>10</v>
      </c>
    </row>
    <row r="339" spans="1:8" x14ac:dyDescent="0.25">
      <c r="A339">
        <v>0</v>
      </c>
      <c r="B339">
        <v>0</v>
      </c>
      <c r="C339">
        <v>0</v>
      </c>
      <c r="D339">
        <v>0</v>
      </c>
      <c r="E339">
        <v>10</v>
      </c>
      <c r="F339">
        <v>10</v>
      </c>
      <c r="G339">
        <v>10</v>
      </c>
      <c r="H339">
        <v>10</v>
      </c>
    </row>
    <row r="340" spans="1:8" x14ac:dyDescent="0.25">
      <c r="A340">
        <v>0</v>
      </c>
      <c r="B340">
        <v>0</v>
      </c>
      <c r="C340">
        <v>0</v>
      </c>
      <c r="D340">
        <v>0</v>
      </c>
      <c r="E340">
        <v>10</v>
      </c>
      <c r="F340">
        <v>10</v>
      </c>
      <c r="G340">
        <v>10</v>
      </c>
      <c r="H340">
        <v>10</v>
      </c>
    </row>
    <row r="341" spans="1:8" x14ac:dyDescent="0.25">
      <c r="A341">
        <v>0</v>
      </c>
      <c r="B341">
        <v>0</v>
      </c>
      <c r="C341">
        <v>0</v>
      </c>
      <c r="D341">
        <v>0</v>
      </c>
      <c r="E341">
        <v>10</v>
      </c>
      <c r="F341">
        <v>10</v>
      </c>
      <c r="G341">
        <v>10</v>
      </c>
      <c r="H341">
        <v>10</v>
      </c>
    </row>
    <row r="342" spans="1:8" x14ac:dyDescent="0.25">
      <c r="A342">
        <v>0</v>
      </c>
      <c r="B342">
        <v>0</v>
      </c>
      <c r="C342">
        <v>0</v>
      </c>
      <c r="D342">
        <v>0</v>
      </c>
      <c r="E342">
        <v>10</v>
      </c>
      <c r="F342">
        <v>10</v>
      </c>
      <c r="G342">
        <v>10</v>
      </c>
      <c r="H342">
        <v>10</v>
      </c>
    </row>
    <row r="343" spans="1:8" x14ac:dyDescent="0.25">
      <c r="A343">
        <v>0</v>
      </c>
      <c r="B343">
        <v>0</v>
      </c>
      <c r="C343">
        <v>0</v>
      </c>
      <c r="D343">
        <v>0</v>
      </c>
      <c r="E343">
        <v>10</v>
      </c>
      <c r="F343">
        <v>10</v>
      </c>
      <c r="G343">
        <v>10</v>
      </c>
      <c r="H343">
        <v>10</v>
      </c>
    </row>
    <row r="344" spans="1:8" x14ac:dyDescent="0.25">
      <c r="A344">
        <v>0</v>
      </c>
      <c r="B344">
        <v>0</v>
      </c>
      <c r="C344">
        <v>0</v>
      </c>
      <c r="D344">
        <v>0</v>
      </c>
      <c r="E344">
        <v>10</v>
      </c>
      <c r="F344">
        <v>10</v>
      </c>
      <c r="G344">
        <v>10</v>
      </c>
      <c r="H344">
        <v>10</v>
      </c>
    </row>
    <row r="345" spans="1:8" x14ac:dyDescent="0.25">
      <c r="A345">
        <v>0</v>
      </c>
      <c r="B345">
        <v>0</v>
      </c>
      <c r="C345">
        <v>0</v>
      </c>
      <c r="D345">
        <v>0</v>
      </c>
      <c r="E345">
        <v>10</v>
      </c>
      <c r="F345">
        <v>10</v>
      </c>
      <c r="G345">
        <v>10</v>
      </c>
      <c r="H345">
        <v>10</v>
      </c>
    </row>
    <row r="346" spans="1:8" x14ac:dyDescent="0.25">
      <c r="A346">
        <v>0</v>
      </c>
      <c r="B346">
        <v>0</v>
      </c>
      <c r="C346">
        <v>0</v>
      </c>
      <c r="D346">
        <v>0</v>
      </c>
      <c r="E346">
        <v>10</v>
      </c>
      <c r="F346">
        <v>10</v>
      </c>
      <c r="G346">
        <v>10</v>
      </c>
      <c r="H346">
        <v>10</v>
      </c>
    </row>
    <row r="347" spans="1:8" x14ac:dyDescent="0.25">
      <c r="A347">
        <v>0</v>
      </c>
      <c r="B347">
        <v>0</v>
      </c>
      <c r="C347">
        <v>0</v>
      </c>
      <c r="D347">
        <v>0</v>
      </c>
      <c r="E347">
        <v>10</v>
      </c>
      <c r="F347">
        <v>10</v>
      </c>
      <c r="G347">
        <v>10</v>
      </c>
      <c r="H347">
        <v>10</v>
      </c>
    </row>
    <row r="348" spans="1:8" x14ac:dyDescent="0.25">
      <c r="A348">
        <v>0</v>
      </c>
      <c r="B348">
        <v>0</v>
      </c>
      <c r="C348">
        <v>0</v>
      </c>
      <c r="D348">
        <v>0</v>
      </c>
      <c r="E348">
        <v>10</v>
      </c>
      <c r="F348">
        <v>10</v>
      </c>
      <c r="G348">
        <v>10</v>
      </c>
      <c r="H348">
        <v>10</v>
      </c>
    </row>
    <row r="349" spans="1:8" x14ac:dyDescent="0.25">
      <c r="A349">
        <v>0</v>
      </c>
      <c r="B349">
        <v>0</v>
      </c>
      <c r="C349">
        <v>0</v>
      </c>
      <c r="D349">
        <v>0</v>
      </c>
      <c r="E349">
        <v>10</v>
      </c>
      <c r="F349">
        <v>10</v>
      </c>
      <c r="G349">
        <v>10</v>
      </c>
      <c r="H349">
        <v>10</v>
      </c>
    </row>
    <row r="350" spans="1:8" x14ac:dyDescent="0.25">
      <c r="A350">
        <v>0</v>
      </c>
      <c r="B350">
        <v>0</v>
      </c>
      <c r="C350">
        <v>0</v>
      </c>
      <c r="D350">
        <v>0</v>
      </c>
      <c r="E350">
        <v>10</v>
      </c>
      <c r="F350">
        <v>10</v>
      </c>
      <c r="G350">
        <v>10</v>
      </c>
      <c r="H350">
        <v>10</v>
      </c>
    </row>
    <row r="351" spans="1:8" x14ac:dyDescent="0.25">
      <c r="A351">
        <v>0</v>
      </c>
      <c r="B351">
        <v>0</v>
      </c>
      <c r="C351">
        <v>0</v>
      </c>
      <c r="D351">
        <v>0</v>
      </c>
      <c r="E351">
        <v>10</v>
      </c>
      <c r="F351">
        <v>10</v>
      </c>
      <c r="G351">
        <v>10</v>
      </c>
      <c r="H351">
        <v>10</v>
      </c>
    </row>
    <row r="352" spans="1:8" x14ac:dyDescent="0.25">
      <c r="A352">
        <v>0</v>
      </c>
      <c r="B352">
        <v>0</v>
      </c>
      <c r="C352">
        <v>0</v>
      </c>
      <c r="D352">
        <v>0</v>
      </c>
      <c r="E352">
        <v>10</v>
      </c>
      <c r="F352">
        <v>10</v>
      </c>
      <c r="G352">
        <v>10</v>
      </c>
      <c r="H352">
        <v>10</v>
      </c>
    </row>
    <row r="353" spans="1:8" x14ac:dyDescent="0.25">
      <c r="A353">
        <v>0</v>
      </c>
      <c r="B353">
        <v>0</v>
      </c>
      <c r="C353">
        <v>0</v>
      </c>
      <c r="D353">
        <v>0</v>
      </c>
      <c r="E353">
        <v>10</v>
      </c>
      <c r="F353">
        <v>10</v>
      </c>
      <c r="G353">
        <v>10</v>
      </c>
      <c r="H353">
        <v>10</v>
      </c>
    </row>
    <row r="354" spans="1:8" x14ac:dyDescent="0.25">
      <c r="A354">
        <v>0</v>
      </c>
      <c r="B354">
        <v>0</v>
      </c>
      <c r="C354">
        <v>0</v>
      </c>
      <c r="D354">
        <v>0</v>
      </c>
      <c r="E354">
        <v>10</v>
      </c>
      <c r="F354">
        <v>10</v>
      </c>
      <c r="G354">
        <v>10</v>
      </c>
      <c r="H354">
        <v>10</v>
      </c>
    </row>
    <row r="355" spans="1:8" x14ac:dyDescent="0.25">
      <c r="A355">
        <v>0</v>
      </c>
      <c r="B355">
        <v>0</v>
      </c>
      <c r="C355">
        <v>0</v>
      </c>
      <c r="D355">
        <v>0</v>
      </c>
      <c r="E355">
        <v>10</v>
      </c>
      <c r="F355">
        <v>10</v>
      </c>
      <c r="G355">
        <v>10</v>
      </c>
      <c r="H355">
        <v>10</v>
      </c>
    </row>
    <row r="356" spans="1:8" x14ac:dyDescent="0.25">
      <c r="A356">
        <v>0</v>
      </c>
      <c r="B356">
        <v>0</v>
      </c>
      <c r="C356">
        <v>0</v>
      </c>
      <c r="D356">
        <v>0</v>
      </c>
      <c r="E356">
        <v>10</v>
      </c>
      <c r="F356">
        <v>10</v>
      </c>
      <c r="G356">
        <v>10</v>
      </c>
      <c r="H356">
        <v>10</v>
      </c>
    </row>
    <row r="357" spans="1:8" x14ac:dyDescent="0.25">
      <c r="A357">
        <v>0</v>
      </c>
      <c r="B357">
        <v>0</v>
      </c>
      <c r="C357">
        <v>0</v>
      </c>
      <c r="D357">
        <v>0</v>
      </c>
      <c r="E357">
        <v>10</v>
      </c>
      <c r="F357">
        <v>10</v>
      </c>
      <c r="G357">
        <v>10</v>
      </c>
      <c r="H357">
        <v>10</v>
      </c>
    </row>
    <row r="358" spans="1:8" x14ac:dyDescent="0.25">
      <c r="A358">
        <v>0</v>
      </c>
      <c r="B358">
        <v>0</v>
      </c>
      <c r="C358">
        <v>0</v>
      </c>
      <c r="D358">
        <v>0</v>
      </c>
      <c r="E358">
        <v>10</v>
      </c>
      <c r="F358">
        <v>10</v>
      </c>
      <c r="G358">
        <v>10</v>
      </c>
      <c r="H358">
        <v>10</v>
      </c>
    </row>
    <row r="359" spans="1:8" x14ac:dyDescent="0.25">
      <c r="A359">
        <v>0</v>
      </c>
      <c r="B359">
        <v>0</v>
      </c>
      <c r="C359">
        <v>0</v>
      </c>
      <c r="D359">
        <v>0</v>
      </c>
      <c r="E359">
        <v>10</v>
      </c>
      <c r="F359">
        <v>10</v>
      </c>
      <c r="G359">
        <v>10</v>
      </c>
      <c r="H359">
        <v>10</v>
      </c>
    </row>
    <row r="360" spans="1:8" x14ac:dyDescent="0.25">
      <c r="A360">
        <v>0</v>
      </c>
      <c r="B360">
        <v>0</v>
      </c>
      <c r="C360">
        <v>0</v>
      </c>
      <c r="D360">
        <v>0</v>
      </c>
      <c r="E360">
        <v>10</v>
      </c>
      <c r="F360">
        <v>10</v>
      </c>
      <c r="G360">
        <v>10</v>
      </c>
      <c r="H360">
        <v>10</v>
      </c>
    </row>
    <row r="361" spans="1:8" x14ac:dyDescent="0.25">
      <c r="A361">
        <v>0</v>
      </c>
      <c r="B361">
        <v>0</v>
      </c>
      <c r="C361">
        <v>0</v>
      </c>
      <c r="D361">
        <v>0</v>
      </c>
      <c r="E361">
        <v>10</v>
      </c>
      <c r="F361">
        <v>10</v>
      </c>
      <c r="G361">
        <v>10</v>
      </c>
      <c r="H361">
        <v>10</v>
      </c>
    </row>
    <row r="362" spans="1:8" x14ac:dyDescent="0.25">
      <c r="A362">
        <v>0</v>
      </c>
      <c r="B362">
        <v>0</v>
      </c>
      <c r="C362">
        <v>0</v>
      </c>
      <c r="D362">
        <v>0</v>
      </c>
      <c r="E362">
        <v>10</v>
      </c>
      <c r="F362">
        <v>10</v>
      </c>
      <c r="G362">
        <v>10</v>
      </c>
      <c r="H362">
        <v>10</v>
      </c>
    </row>
    <row r="363" spans="1:8" x14ac:dyDescent="0.25">
      <c r="A363">
        <v>0</v>
      </c>
      <c r="B363">
        <v>0</v>
      </c>
      <c r="C363">
        <v>0</v>
      </c>
      <c r="D363">
        <v>0</v>
      </c>
      <c r="E363">
        <v>10</v>
      </c>
      <c r="F363">
        <v>10</v>
      </c>
      <c r="G363">
        <v>10</v>
      </c>
      <c r="H363">
        <v>10</v>
      </c>
    </row>
    <row r="364" spans="1:8" x14ac:dyDescent="0.25">
      <c r="A364">
        <v>0</v>
      </c>
      <c r="B364">
        <v>0</v>
      </c>
      <c r="C364">
        <v>0</v>
      </c>
      <c r="D364">
        <v>0</v>
      </c>
      <c r="E364">
        <v>10</v>
      </c>
      <c r="F364">
        <v>10</v>
      </c>
      <c r="G364">
        <v>10</v>
      </c>
      <c r="H364">
        <v>10</v>
      </c>
    </row>
    <row r="365" spans="1:8" x14ac:dyDescent="0.25">
      <c r="A365">
        <v>0</v>
      </c>
      <c r="B365">
        <v>0</v>
      </c>
      <c r="C365">
        <v>0</v>
      </c>
      <c r="D365">
        <v>0</v>
      </c>
      <c r="E365">
        <v>10</v>
      </c>
      <c r="F365">
        <v>10</v>
      </c>
      <c r="G365">
        <v>10</v>
      </c>
      <c r="H365">
        <v>10</v>
      </c>
    </row>
    <row r="366" spans="1:8" x14ac:dyDescent="0.25">
      <c r="A366">
        <v>0</v>
      </c>
      <c r="B366">
        <v>0</v>
      </c>
      <c r="C366">
        <v>0</v>
      </c>
      <c r="D366">
        <v>0</v>
      </c>
      <c r="E366">
        <v>10</v>
      </c>
      <c r="F366">
        <v>10</v>
      </c>
      <c r="G366">
        <v>10</v>
      </c>
      <c r="H366">
        <v>10</v>
      </c>
    </row>
    <row r="367" spans="1:8" x14ac:dyDescent="0.25">
      <c r="A367">
        <v>0</v>
      </c>
      <c r="B367">
        <v>0</v>
      </c>
      <c r="C367">
        <v>0</v>
      </c>
      <c r="D367">
        <v>0</v>
      </c>
      <c r="E367">
        <v>10</v>
      </c>
      <c r="F367">
        <v>10</v>
      </c>
      <c r="G367">
        <v>10</v>
      </c>
      <c r="H367">
        <v>10</v>
      </c>
    </row>
    <row r="368" spans="1:8" x14ac:dyDescent="0.25">
      <c r="A368">
        <v>0</v>
      </c>
      <c r="B368">
        <v>0</v>
      </c>
      <c r="C368">
        <v>0</v>
      </c>
      <c r="D368">
        <v>0</v>
      </c>
      <c r="E368">
        <v>10</v>
      </c>
      <c r="F368">
        <v>10</v>
      </c>
      <c r="G368">
        <v>10</v>
      </c>
      <c r="H368">
        <v>10</v>
      </c>
    </row>
    <row r="369" spans="1:8" x14ac:dyDescent="0.25">
      <c r="A369">
        <v>0</v>
      </c>
      <c r="B369">
        <v>0</v>
      </c>
      <c r="C369">
        <v>0</v>
      </c>
      <c r="D369">
        <v>0</v>
      </c>
      <c r="E369">
        <v>10</v>
      </c>
      <c r="F369">
        <v>10</v>
      </c>
      <c r="G369">
        <v>10</v>
      </c>
      <c r="H369">
        <v>10</v>
      </c>
    </row>
    <row r="370" spans="1:8" x14ac:dyDescent="0.25">
      <c r="A370">
        <v>0</v>
      </c>
      <c r="B370">
        <v>0</v>
      </c>
      <c r="C370">
        <v>0</v>
      </c>
      <c r="D370">
        <v>0</v>
      </c>
      <c r="E370">
        <v>10</v>
      </c>
      <c r="F370">
        <v>10</v>
      </c>
      <c r="G370">
        <v>10</v>
      </c>
      <c r="H370">
        <v>10</v>
      </c>
    </row>
    <row r="371" spans="1:8" x14ac:dyDescent="0.25">
      <c r="A371">
        <v>0</v>
      </c>
      <c r="B371">
        <v>0</v>
      </c>
      <c r="C371">
        <v>0</v>
      </c>
      <c r="D371">
        <v>0</v>
      </c>
      <c r="E371">
        <v>10</v>
      </c>
      <c r="F371">
        <v>10</v>
      </c>
      <c r="G371">
        <v>10</v>
      </c>
      <c r="H371">
        <v>10</v>
      </c>
    </row>
    <row r="372" spans="1:8" x14ac:dyDescent="0.25">
      <c r="A372">
        <v>0</v>
      </c>
      <c r="B372">
        <v>0</v>
      </c>
      <c r="C372">
        <v>0</v>
      </c>
      <c r="D372">
        <v>0</v>
      </c>
      <c r="E372">
        <v>10</v>
      </c>
      <c r="F372">
        <v>10</v>
      </c>
      <c r="G372">
        <v>10</v>
      </c>
      <c r="H372">
        <v>10</v>
      </c>
    </row>
    <row r="373" spans="1:8" x14ac:dyDescent="0.25">
      <c r="A373">
        <v>0</v>
      </c>
      <c r="B373">
        <v>0</v>
      </c>
      <c r="C373">
        <v>0</v>
      </c>
      <c r="D373">
        <v>0</v>
      </c>
      <c r="E373">
        <v>10</v>
      </c>
      <c r="F373">
        <v>10</v>
      </c>
      <c r="G373">
        <v>10</v>
      </c>
      <c r="H373">
        <v>10</v>
      </c>
    </row>
    <row r="374" spans="1:8" x14ac:dyDescent="0.25">
      <c r="A374">
        <v>0</v>
      </c>
      <c r="B374">
        <v>0</v>
      </c>
      <c r="C374">
        <v>0</v>
      </c>
      <c r="D374">
        <v>0</v>
      </c>
      <c r="E374">
        <v>10</v>
      </c>
      <c r="F374">
        <v>10</v>
      </c>
      <c r="G374">
        <v>10</v>
      </c>
      <c r="H374">
        <v>10</v>
      </c>
    </row>
    <row r="375" spans="1:8" x14ac:dyDescent="0.25">
      <c r="A375">
        <v>0</v>
      </c>
      <c r="B375">
        <v>0</v>
      </c>
      <c r="C375">
        <v>0</v>
      </c>
      <c r="D375">
        <v>0</v>
      </c>
      <c r="E375">
        <v>10</v>
      </c>
      <c r="F375">
        <v>10</v>
      </c>
      <c r="G375">
        <v>10</v>
      </c>
      <c r="H375">
        <v>10</v>
      </c>
    </row>
    <row r="376" spans="1:8" x14ac:dyDescent="0.25">
      <c r="A376">
        <v>0</v>
      </c>
      <c r="B376">
        <v>0</v>
      </c>
      <c r="C376">
        <v>0</v>
      </c>
      <c r="D376">
        <v>0</v>
      </c>
      <c r="E376">
        <v>10</v>
      </c>
      <c r="F376">
        <v>10</v>
      </c>
      <c r="G376">
        <v>10</v>
      </c>
      <c r="H376">
        <v>10</v>
      </c>
    </row>
    <row r="377" spans="1:8" x14ac:dyDescent="0.25">
      <c r="A377">
        <v>0</v>
      </c>
      <c r="B377">
        <v>0</v>
      </c>
      <c r="C377">
        <v>0</v>
      </c>
      <c r="D377">
        <v>0</v>
      </c>
      <c r="E377">
        <v>10</v>
      </c>
      <c r="F377">
        <v>10</v>
      </c>
      <c r="G377">
        <v>10</v>
      </c>
      <c r="H377">
        <v>10</v>
      </c>
    </row>
    <row r="378" spans="1:8" x14ac:dyDescent="0.25">
      <c r="A378">
        <v>0</v>
      </c>
      <c r="B378">
        <v>0</v>
      </c>
      <c r="C378">
        <v>0</v>
      </c>
      <c r="D378">
        <v>0</v>
      </c>
      <c r="E378">
        <v>10</v>
      </c>
      <c r="F378">
        <v>10</v>
      </c>
      <c r="G378">
        <v>10</v>
      </c>
      <c r="H378">
        <v>10</v>
      </c>
    </row>
    <row r="379" spans="1:8" x14ac:dyDescent="0.25">
      <c r="A379">
        <v>0</v>
      </c>
      <c r="B379">
        <v>0</v>
      </c>
      <c r="C379">
        <v>0</v>
      </c>
      <c r="D379">
        <v>0</v>
      </c>
      <c r="E379">
        <v>10</v>
      </c>
      <c r="F379">
        <v>10</v>
      </c>
      <c r="G379">
        <v>10</v>
      </c>
      <c r="H379">
        <v>10</v>
      </c>
    </row>
    <row r="380" spans="1:8" x14ac:dyDescent="0.25">
      <c r="A380">
        <v>0</v>
      </c>
      <c r="B380">
        <v>0</v>
      </c>
      <c r="C380">
        <v>0</v>
      </c>
      <c r="D380">
        <v>0</v>
      </c>
      <c r="E380">
        <v>10</v>
      </c>
      <c r="F380">
        <v>10</v>
      </c>
      <c r="G380">
        <v>10</v>
      </c>
      <c r="H380">
        <v>10</v>
      </c>
    </row>
    <row r="381" spans="1:8" x14ac:dyDescent="0.25">
      <c r="A381">
        <v>0</v>
      </c>
      <c r="B381">
        <v>0</v>
      </c>
      <c r="C381">
        <v>0</v>
      </c>
      <c r="D381">
        <v>0</v>
      </c>
      <c r="E381">
        <v>10</v>
      </c>
      <c r="F381">
        <v>10</v>
      </c>
      <c r="G381">
        <v>10</v>
      </c>
      <c r="H381">
        <v>10</v>
      </c>
    </row>
    <row r="382" spans="1:8" x14ac:dyDescent="0.25">
      <c r="A382">
        <v>0</v>
      </c>
      <c r="B382">
        <v>0</v>
      </c>
      <c r="C382">
        <v>0</v>
      </c>
      <c r="D382">
        <v>0</v>
      </c>
      <c r="E382">
        <v>10</v>
      </c>
      <c r="F382">
        <v>10</v>
      </c>
      <c r="G382">
        <v>10</v>
      </c>
      <c r="H382">
        <v>10</v>
      </c>
    </row>
    <row r="383" spans="1:8" x14ac:dyDescent="0.25">
      <c r="A383">
        <v>0</v>
      </c>
      <c r="B383">
        <v>0</v>
      </c>
      <c r="C383">
        <v>0</v>
      </c>
      <c r="D383">
        <v>0</v>
      </c>
      <c r="E383">
        <v>10</v>
      </c>
      <c r="F383">
        <v>10</v>
      </c>
      <c r="G383">
        <v>10</v>
      </c>
      <c r="H383">
        <v>10</v>
      </c>
    </row>
    <row r="384" spans="1:8" x14ac:dyDescent="0.25">
      <c r="A384">
        <v>0</v>
      </c>
      <c r="B384">
        <v>0</v>
      </c>
      <c r="C384">
        <v>0</v>
      </c>
      <c r="D384">
        <v>0</v>
      </c>
      <c r="E384">
        <v>10</v>
      </c>
      <c r="F384">
        <v>10</v>
      </c>
      <c r="G384">
        <v>10</v>
      </c>
      <c r="H384">
        <v>10</v>
      </c>
    </row>
    <row r="385" spans="1:8" x14ac:dyDescent="0.25">
      <c r="A385">
        <v>0</v>
      </c>
      <c r="B385">
        <v>0</v>
      </c>
      <c r="C385">
        <v>0</v>
      </c>
      <c r="D385">
        <v>0</v>
      </c>
      <c r="E385">
        <v>10</v>
      </c>
      <c r="F385">
        <v>10</v>
      </c>
      <c r="G385">
        <v>10</v>
      </c>
      <c r="H385">
        <v>10</v>
      </c>
    </row>
    <row r="386" spans="1:8" x14ac:dyDescent="0.25">
      <c r="A386">
        <v>0</v>
      </c>
      <c r="B386">
        <v>0</v>
      </c>
      <c r="C386">
        <v>0</v>
      </c>
      <c r="D386">
        <v>0</v>
      </c>
      <c r="E386">
        <v>10</v>
      </c>
      <c r="F386">
        <v>10</v>
      </c>
      <c r="G386">
        <v>10</v>
      </c>
      <c r="H386">
        <v>10</v>
      </c>
    </row>
    <row r="387" spans="1:8" x14ac:dyDescent="0.25">
      <c r="A387">
        <v>0</v>
      </c>
      <c r="B387">
        <v>0</v>
      </c>
      <c r="C387">
        <v>0</v>
      </c>
      <c r="D387">
        <v>0</v>
      </c>
      <c r="E387">
        <v>10</v>
      </c>
      <c r="F387">
        <v>10</v>
      </c>
      <c r="G387">
        <v>10</v>
      </c>
      <c r="H387">
        <v>10</v>
      </c>
    </row>
    <row r="388" spans="1:8" x14ac:dyDescent="0.25">
      <c r="A388">
        <v>0</v>
      </c>
      <c r="B388">
        <v>0</v>
      </c>
      <c r="C388">
        <v>0</v>
      </c>
      <c r="D388">
        <v>0</v>
      </c>
      <c r="E388">
        <v>10</v>
      </c>
      <c r="F388">
        <v>10</v>
      </c>
      <c r="G388">
        <v>10</v>
      </c>
      <c r="H388">
        <v>10</v>
      </c>
    </row>
    <row r="389" spans="1:8" x14ac:dyDescent="0.25">
      <c r="A389">
        <v>0</v>
      </c>
      <c r="B389">
        <v>0</v>
      </c>
      <c r="C389">
        <v>0</v>
      </c>
      <c r="D389">
        <v>0</v>
      </c>
      <c r="E389">
        <v>10</v>
      </c>
      <c r="F389">
        <v>10</v>
      </c>
      <c r="G389">
        <v>10</v>
      </c>
      <c r="H389">
        <v>10</v>
      </c>
    </row>
    <row r="390" spans="1:8" x14ac:dyDescent="0.25">
      <c r="A390">
        <v>0</v>
      </c>
      <c r="B390">
        <v>0</v>
      </c>
      <c r="C390">
        <v>0</v>
      </c>
      <c r="D390">
        <v>0</v>
      </c>
      <c r="E390">
        <v>10</v>
      </c>
      <c r="F390">
        <v>10</v>
      </c>
      <c r="G390">
        <v>10</v>
      </c>
      <c r="H390">
        <v>10</v>
      </c>
    </row>
    <row r="391" spans="1:8" x14ac:dyDescent="0.25">
      <c r="A391">
        <v>0</v>
      </c>
      <c r="B391">
        <v>0</v>
      </c>
      <c r="C391">
        <v>0</v>
      </c>
      <c r="D391">
        <v>0</v>
      </c>
      <c r="E391">
        <v>10</v>
      </c>
      <c r="F391">
        <v>10</v>
      </c>
      <c r="G391">
        <v>10</v>
      </c>
      <c r="H391">
        <v>10</v>
      </c>
    </row>
    <row r="392" spans="1:8" x14ac:dyDescent="0.25">
      <c r="A392">
        <v>0</v>
      </c>
      <c r="B392">
        <v>0</v>
      </c>
      <c r="C392">
        <v>0</v>
      </c>
      <c r="D392">
        <v>0</v>
      </c>
      <c r="E392">
        <v>10</v>
      </c>
      <c r="F392">
        <v>10</v>
      </c>
      <c r="G392">
        <v>10</v>
      </c>
      <c r="H392">
        <v>10</v>
      </c>
    </row>
    <row r="393" spans="1:8" x14ac:dyDescent="0.25">
      <c r="A393">
        <v>0</v>
      </c>
      <c r="B393">
        <v>0</v>
      </c>
      <c r="C393">
        <v>0</v>
      </c>
      <c r="D393">
        <v>0</v>
      </c>
      <c r="E393">
        <v>10</v>
      </c>
      <c r="F393">
        <v>10</v>
      </c>
      <c r="G393">
        <v>10</v>
      </c>
      <c r="H393">
        <v>10</v>
      </c>
    </row>
    <row r="394" spans="1:8" x14ac:dyDescent="0.25">
      <c r="A394">
        <v>0</v>
      </c>
      <c r="B394">
        <v>0</v>
      </c>
      <c r="C394">
        <v>0</v>
      </c>
      <c r="D394">
        <v>0</v>
      </c>
      <c r="E394">
        <v>10</v>
      </c>
      <c r="F394">
        <v>10</v>
      </c>
      <c r="G394">
        <v>10</v>
      </c>
      <c r="H394">
        <v>10</v>
      </c>
    </row>
    <row r="395" spans="1:8" x14ac:dyDescent="0.25">
      <c r="A395">
        <v>0</v>
      </c>
      <c r="B395">
        <v>0</v>
      </c>
      <c r="C395">
        <v>0</v>
      </c>
      <c r="D395">
        <v>0</v>
      </c>
      <c r="E395">
        <v>10</v>
      </c>
      <c r="F395">
        <v>10</v>
      </c>
      <c r="G395">
        <v>10</v>
      </c>
      <c r="H395">
        <v>10</v>
      </c>
    </row>
    <row r="396" spans="1:8" x14ac:dyDescent="0.25">
      <c r="A396">
        <v>0</v>
      </c>
      <c r="B396">
        <v>0</v>
      </c>
      <c r="C396">
        <v>0</v>
      </c>
      <c r="D396">
        <v>0</v>
      </c>
      <c r="E396">
        <v>10</v>
      </c>
      <c r="F396">
        <v>10</v>
      </c>
      <c r="G396">
        <v>10</v>
      </c>
      <c r="H396">
        <v>10</v>
      </c>
    </row>
    <row r="397" spans="1:8" x14ac:dyDescent="0.25">
      <c r="A397">
        <v>0</v>
      </c>
      <c r="B397">
        <v>0</v>
      </c>
      <c r="C397">
        <v>0</v>
      </c>
      <c r="D397">
        <v>0</v>
      </c>
      <c r="E397">
        <v>10</v>
      </c>
      <c r="F397">
        <v>10</v>
      </c>
      <c r="G397">
        <v>10</v>
      </c>
      <c r="H397">
        <v>10</v>
      </c>
    </row>
    <row r="398" spans="1:8" x14ac:dyDescent="0.25">
      <c r="A398">
        <v>0</v>
      </c>
      <c r="B398">
        <v>0</v>
      </c>
      <c r="C398">
        <v>0</v>
      </c>
      <c r="D398">
        <v>0</v>
      </c>
      <c r="E398">
        <v>10</v>
      </c>
      <c r="F398">
        <v>10</v>
      </c>
      <c r="G398">
        <v>10</v>
      </c>
      <c r="H398">
        <v>10</v>
      </c>
    </row>
    <row r="399" spans="1:8" x14ac:dyDescent="0.25">
      <c r="A399">
        <v>0</v>
      </c>
      <c r="B399">
        <v>0</v>
      </c>
      <c r="C399">
        <v>0</v>
      </c>
      <c r="D399">
        <v>0</v>
      </c>
      <c r="E399">
        <v>10</v>
      </c>
      <c r="F399">
        <v>10</v>
      </c>
      <c r="G399">
        <v>10</v>
      </c>
      <c r="H399">
        <v>10</v>
      </c>
    </row>
    <row r="400" spans="1:8" x14ac:dyDescent="0.25">
      <c r="A400">
        <v>0</v>
      </c>
      <c r="B400">
        <v>0</v>
      </c>
      <c r="C400">
        <v>0</v>
      </c>
      <c r="D400">
        <v>0</v>
      </c>
      <c r="E400">
        <v>10</v>
      </c>
      <c r="F400">
        <v>10</v>
      </c>
      <c r="G400">
        <v>10</v>
      </c>
      <c r="H400">
        <v>10</v>
      </c>
    </row>
    <row r="401" spans="1:8" x14ac:dyDescent="0.25">
      <c r="A401">
        <v>0</v>
      </c>
      <c r="B401">
        <v>0</v>
      </c>
      <c r="C401">
        <v>0</v>
      </c>
      <c r="D401">
        <v>0</v>
      </c>
      <c r="E401">
        <v>10</v>
      </c>
      <c r="F401">
        <v>10</v>
      </c>
      <c r="G401">
        <v>10</v>
      </c>
      <c r="H401">
        <v>10</v>
      </c>
    </row>
    <row r="402" spans="1:8" x14ac:dyDescent="0.25">
      <c r="A402">
        <v>0</v>
      </c>
      <c r="B402">
        <v>0</v>
      </c>
      <c r="C402">
        <v>0</v>
      </c>
      <c r="D402">
        <v>0</v>
      </c>
      <c r="E402">
        <v>10</v>
      </c>
      <c r="F402">
        <v>10</v>
      </c>
      <c r="G402">
        <v>10</v>
      </c>
      <c r="H402">
        <v>10</v>
      </c>
    </row>
    <row r="403" spans="1:8" x14ac:dyDescent="0.25">
      <c r="A403">
        <v>0</v>
      </c>
      <c r="B403">
        <v>0</v>
      </c>
      <c r="C403">
        <v>0</v>
      </c>
      <c r="D403">
        <v>0</v>
      </c>
      <c r="E403">
        <v>10</v>
      </c>
      <c r="F403">
        <v>10</v>
      </c>
      <c r="G403">
        <v>10</v>
      </c>
      <c r="H403">
        <v>10</v>
      </c>
    </row>
    <row r="404" spans="1:8" x14ac:dyDescent="0.25">
      <c r="A404">
        <v>0</v>
      </c>
      <c r="B404">
        <v>0</v>
      </c>
      <c r="C404">
        <v>0</v>
      </c>
      <c r="D404">
        <v>0</v>
      </c>
      <c r="E404">
        <v>10</v>
      </c>
      <c r="F404">
        <v>10</v>
      </c>
      <c r="G404">
        <v>10</v>
      </c>
      <c r="H404">
        <v>10</v>
      </c>
    </row>
    <row r="405" spans="1:8" x14ac:dyDescent="0.25">
      <c r="A405">
        <v>0</v>
      </c>
      <c r="B405">
        <v>0</v>
      </c>
      <c r="C405">
        <v>0</v>
      </c>
      <c r="D405">
        <v>0</v>
      </c>
      <c r="E405">
        <v>10</v>
      </c>
      <c r="F405">
        <v>10</v>
      </c>
      <c r="G405">
        <v>10</v>
      </c>
      <c r="H405">
        <v>10</v>
      </c>
    </row>
    <row r="406" spans="1:8" x14ac:dyDescent="0.25">
      <c r="A406">
        <v>0</v>
      </c>
      <c r="B406">
        <v>0</v>
      </c>
      <c r="C406">
        <v>0</v>
      </c>
      <c r="D406">
        <v>0</v>
      </c>
      <c r="E406">
        <v>10</v>
      </c>
      <c r="F406">
        <v>10</v>
      </c>
      <c r="G406">
        <v>10</v>
      </c>
      <c r="H406">
        <v>10</v>
      </c>
    </row>
    <row r="407" spans="1:8" x14ac:dyDescent="0.25">
      <c r="A407">
        <v>0</v>
      </c>
      <c r="B407">
        <v>0</v>
      </c>
      <c r="C407">
        <v>0</v>
      </c>
      <c r="D407">
        <v>0</v>
      </c>
      <c r="E407">
        <v>10</v>
      </c>
      <c r="F407">
        <v>10</v>
      </c>
      <c r="G407">
        <v>10</v>
      </c>
      <c r="H407">
        <v>10</v>
      </c>
    </row>
    <row r="408" spans="1:8" x14ac:dyDescent="0.25">
      <c r="A408">
        <v>0</v>
      </c>
      <c r="B408">
        <v>0</v>
      </c>
      <c r="C408">
        <v>0</v>
      </c>
      <c r="D408">
        <v>0</v>
      </c>
      <c r="E408">
        <v>10</v>
      </c>
      <c r="F408">
        <v>10</v>
      </c>
      <c r="G408">
        <v>10</v>
      </c>
      <c r="H408">
        <v>10</v>
      </c>
    </row>
    <row r="409" spans="1:8" x14ac:dyDescent="0.25">
      <c r="A409">
        <v>0</v>
      </c>
      <c r="B409">
        <v>0</v>
      </c>
      <c r="C409">
        <v>0</v>
      </c>
      <c r="D409">
        <v>0</v>
      </c>
      <c r="E409">
        <v>10</v>
      </c>
      <c r="F409">
        <v>10</v>
      </c>
      <c r="G409">
        <v>10</v>
      </c>
      <c r="H409">
        <v>10</v>
      </c>
    </row>
    <row r="410" spans="1:8" x14ac:dyDescent="0.25">
      <c r="A410">
        <v>0</v>
      </c>
      <c r="B410">
        <v>0</v>
      </c>
      <c r="C410">
        <v>0</v>
      </c>
      <c r="D410">
        <v>0</v>
      </c>
      <c r="E410">
        <v>10</v>
      </c>
      <c r="F410">
        <v>10</v>
      </c>
      <c r="G410">
        <v>10</v>
      </c>
      <c r="H410">
        <v>10</v>
      </c>
    </row>
    <row r="411" spans="1:8" x14ac:dyDescent="0.25">
      <c r="A411">
        <v>0</v>
      </c>
      <c r="B411">
        <v>0</v>
      </c>
      <c r="C411">
        <v>0</v>
      </c>
      <c r="D411">
        <v>0</v>
      </c>
      <c r="E411">
        <v>10</v>
      </c>
      <c r="F411">
        <v>10</v>
      </c>
      <c r="G411">
        <v>10</v>
      </c>
      <c r="H411">
        <v>10</v>
      </c>
    </row>
    <row r="412" spans="1:8" x14ac:dyDescent="0.25">
      <c r="A412">
        <v>0</v>
      </c>
      <c r="B412">
        <v>0</v>
      </c>
      <c r="C412">
        <v>0</v>
      </c>
      <c r="D412">
        <v>0</v>
      </c>
      <c r="E412">
        <v>10</v>
      </c>
      <c r="F412">
        <v>10</v>
      </c>
      <c r="G412">
        <v>10</v>
      </c>
      <c r="H412">
        <v>10</v>
      </c>
    </row>
    <row r="413" spans="1:8" x14ac:dyDescent="0.25">
      <c r="A413">
        <v>0</v>
      </c>
      <c r="B413">
        <v>0</v>
      </c>
      <c r="C413">
        <v>0</v>
      </c>
      <c r="D413">
        <v>0</v>
      </c>
      <c r="E413">
        <v>10</v>
      </c>
      <c r="F413">
        <v>10</v>
      </c>
      <c r="G413">
        <v>10</v>
      </c>
      <c r="H413">
        <v>10</v>
      </c>
    </row>
    <row r="414" spans="1:8" x14ac:dyDescent="0.25">
      <c r="A414">
        <v>0</v>
      </c>
      <c r="B414">
        <v>0</v>
      </c>
      <c r="C414">
        <v>0</v>
      </c>
      <c r="D414">
        <v>0</v>
      </c>
      <c r="E414">
        <v>10</v>
      </c>
      <c r="F414">
        <v>10</v>
      </c>
      <c r="G414">
        <v>10</v>
      </c>
      <c r="H414">
        <v>10</v>
      </c>
    </row>
    <row r="415" spans="1:8" x14ac:dyDescent="0.25">
      <c r="A415">
        <v>0</v>
      </c>
      <c r="B415">
        <v>0</v>
      </c>
      <c r="C415">
        <v>0</v>
      </c>
      <c r="D415">
        <v>0</v>
      </c>
      <c r="E415">
        <v>10</v>
      </c>
      <c r="F415">
        <v>10</v>
      </c>
      <c r="G415">
        <v>10</v>
      </c>
      <c r="H415">
        <v>10</v>
      </c>
    </row>
    <row r="416" spans="1:8" x14ac:dyDescent="0.25">
      <c r="A416">
        <v>0</v>
      </c>
      <c r="B416">
        <v>0</v>
      </c>
      <c r="C416">
        <v>0</v>
      </c>
      <c r="D416">
        <v>0</v>
      </c>
      <c r="E416">
        <v>10</v>
      </c>
      <c r="F416">
        <v>10</v>
      </c>
      <c r="G416">
        <v>10</v>
      </c>
      <c r="H416">
        <v>10</v>
      </c>
    </row>
    <row r="417" spans="1:8" x14ac:dyDescent="0.25">
      <c r="A417">
        <v>0</v>
      </c>
      <c r="B417">
        <v>0</v>
      </c>
      <c r="C417">
        <v>0</v>
      </c>
      <c r="D417">
        <v>0</v>
      </c>
      <c r="E417">
        <v>10</v>
      </c>
      <c r="F417">
        <v>10</v>
      </c>
      <c r="G417">
        <v>10</v>
      </c>
      <c r="H417">
        <v>10</v>
      </c>
    </row>
    <row r="418" spans="1:8" x14ac:dyDescent="0.25">
      <c r="A418">
        <v>0</v>
      </c>
      <c r="B418">
        <v>0</v>
      </c>
      <c r="C418">
        <v>0</v>
      </c>
      <c r="D418">
        <v>0</v>
      </c>
      <c r="E418">
        <v>10</v>
      </c>
      <c r="F418">
        <v>10</v>
      </c>
      <c r="G418">
        <v>10</v>
      </c>
      <c r="H418">
        <v>10</v>
      </c>
    </row>
    <row r="419" spans="1:8" x14ac:dyDescent="0.25">
      <c r="A419">
        <v>0</v>
      </c>
      <c r="B419">
        <v>0</v>
      </c>
      <c r="C419">
        <v>0</v>
      </c>
      <c r="D419">
        <v>0</v>
      </c>
      <c r="E419">
        <v>10</v>
      </c>
      <c r="F419">
        <v>10</v>
      </c>
      <c r="G419">
        <v>10</v>
      </c>
      <c r="H419">
        <v>10</v>
      </c>
    </row>
    <row r="420" spans="1:8" x14ac:dyDescent="0.25">
      <c r="A420">
        <v>0</v>
      </c>
      <c r="B420">
        <v>0</v>
      </c>
      <c r="C420">
        <v>0</v>
      </c>
      <c r="D420">
        <v>0</v>
      </c>
      <c r="E420">
        <v>10</v>
      </c>
      <c r="F420">
        <v>10</v>
      </c>
      <c r="G420">
        <v>10</v>
      </c>
      <c r="H420">
        <v>10</v>
      </c>
    </row>
    <row r="421" spans="1:8" x14ac:dyDescent="0.25">
      <c r="A421">
        <v>0</v>
      </c>
      <c r="B421">
        <v>0</v>
      </c>
      <c r="C421">
        <v>0</v>
      </c>
      <c r="D421">
        <v>0</v>
      </c>
      <c r="E421">
        <v>10</v>
      </c>
      <c r="F421">
        <v>10</v>
      </c>
      <c r="G421">
        <v>10</v>
      </c>
      <c r="H421">
        <v>10</v>
      </c>
    </row>
    <row r="422" spans="1:8" x14ac:dyDescent="0.25">
      <c r="A422">
        <v>0</v>
      </c>
      <c r="B422">
        <v>0</v>
      </c>
      <c r="C422">
        <v>0</v>
      </c>
      <c r="D422">
        <v>0</v>
      </c>
      <c r="E422">
        <v>10</v>
      </c>
      <c r="F422">
        <v>10</v>
      </c>
      <c r="G422">
        <v>10</v>
      </c>
      <c r="H422">
        <v>10</v>
      </c>
    </row>
    <row r="423" spans="1:8" x14ac:dyDescent="0.25">
      <c r="A423">
        <v>0</v>
      </c>
      <c r="B423">
        <v>0</v>
      </c>
      <c r="C423">
        <v>0</v>
      </c>
      <c r="D423">
        <v>0</v>
      </c>
      <c r="E423">
        <v>10</v>
      </c>
      <c r="F423">
        <v>10</v>
      </c>
      <c r="G423">
        <v>10</v>
      </c>
      <c r="H423">
        <v>10</v>
      </c>
    </row>
    <row r="424" spans="1:8" x14ac:dyDescent="0.25">
      <c r="A424">
        <v>0</v>
      </c>
      <c r="B424">
        <v>0</v>
      </c>
      <c r="C424">
        <v>0</v>
      </c>
      <c r="D424">
        <v>0</v>
      </c>
      <c r="E424">
        <v>10</v>
      </c>
      <c r="F424">
        <v>10</v>
      </c>
      <c r="G424">
        <v>10</v>
      </c>
      <c r="H424">
        <v>10</v>
      </c>
    </row>
    <row r="425" spans="1:8" x14ac:dyDescent="0.25">
      <c r="A425">
        <v>0</v>
      </c>
      <c r="B425">
        <v>0</v>
      </c>
      <c r="C425">
        <v>0</v>
      </c>
      <c r="D425">
        <v>0</v>
      </c>
      <c r="E425">
        <v>10</v>
      </c>
      <c r="F425">
        <v>10</v>
      </c>
      <c r="G425">
        <v>10</v>
      </c>
      <c r="H425">
        <v>10</v>
      </c>
    </row>
    <row r="426" spans="1:8" x14ac:dyDescent="0.25">
      <c r="A426">
        <v>0</v>
      </c>
      <c r="B426">
        <v>0</v>
      </c>
      <c r="C426">
        <v>0</v>
      </c>
      <c r="D426">
        <v>0</v>
      </c>
      <c r="E426">
        <v>10</v>
      </c>
      <c r="F426">
        <v>10</v>
      </c>
      <c r="G426">
        <v>10</v>
      </c>
      <c r="H426">
        <v>10</v>
      </c>
    </row>
    <row r="427" spans="1:8" x14ac:dyDescent="0.25">
      <c r="A427">
        <v>0</v>
      </c>
      <c r="B427">
        <v>0</v>
      </c>
      <c r="C427">
        <v>0</v>
      </c>
      <c r="D427">
        <v>0</v>
      </c>
      <c r="E427">
        <v>10</v>
      </c>
      <c r="F427">
        <v>10</v>
      </c>
      <c r="G427">
        <v>10</v>
      </c>
      <c r="H427">
        <v>10</v>
      </c>
    </row>
    <row r="428" spans="1:8" x14ac:dyDescent="0.25">
      <c r="A428">
        <v>0</v>
      </c>
      <c r="B428">
        <v>0</v>
      </c>
      <c r="C428">
        <v>0</v>
      </c>
      <c r="D428">
        <v>0</v>
      </c>
      <c r="E428">
        <v>10</v>
      </c>
      <c r="F428">
        <v>10</v>
      </c>
      <c r="G428">
        <v>10</v>
      </c>
      <c r="H428">
        <v>10</v>
      </c>
    </row>
    <row r="429" spans="1:8" x14ac:dyDescent="0.25">
      <c r="A429">
        <v>0</v>
      </c>
      <c r="B429">
        <v>0</v>
      </c>
      <c r="C429">
        <v>0</v>
      </c>
      <c r="D429">
        <v>0</v>
      </c>
      <c r="E429">
        <v>10</v>
      </c>
      <c r="F429">
        <v>10</v>
      </c>
      <c r="G429">
        <v>10</v>
      </c>
      <c r="H429">
        <v>10</v>
      </c>
    </row>
    <row r="430" spans="1:8" x14ac:dyDescent="0.25">
      <c r="A430">
        <v>0</v>
      </c>
      <c r="B430">
        <v>0</v>
      </c>
      <c r="C430">
        <v>0</v>
      </c>
      <c r="D430">
        <v>0</v>
      </c>
      <c r="E430">
        <v>10</v>
      </c>
      <c r="F430">
        <v>10</v>
      </c>
      <c r="G430">
        <v>10</v>
      </c>
      <c r="H430">
        <v>10</v>
      </c>
    </row>
    <row r="431" spans="1:8" x14ac:dyDescent="0.25">
      <c r="A431">
        <v>0</v>
      </c>
      <c r="B431">
        <v>0</v>
      </c>
      <c r="C431">
        <v>0</v>
      </c>
      <c r="D431">
        <v>0</v>
      </c>
      <c r="E431">
        <v>10</v>
      </c>
      <c r="F431">
        <v>10</v>
      </c>
      <c r="G431">
        <v>10</v>
      </c>
      <c r="H431">
        <v>10</v>
      </c>
    </row>
    <row r="432" spans="1:8" x14ac:dyDescent="0.25">
      <c r="A432">
        <v>0</v>
      </c>
      <c r="B432">
        <v>0</v>
      </c>
      <c r="C432">
        <v>0</v>
      </c>
      <c r="D432">
        <v>0</v>
      </c>
      <c r="E432">
        <v>10</v>
      </c>
      <c r="F432">
        <v>10</v>
      </c>
      <c r="G432">
        <v>10</v>
      </c>
      <c r="H432">
        <v>10</v>
      </c>
    </row>
    <row r="433" spans="1:8" x14ac:dyDescent="0.25">
      <c r="A433">
        <v>0</v>
      </c>
      <c r="B433">
        <v>0</v>
      </c>
      <c r="C433">
        <v>0</v>
      </c>
      <c r="D433">
        <v>0</v>
      </c>
      <c r="E433">
        <v>10</v>
      </c>
      <c r="F433">
        <v>10</v>
      </c>
      <c r="G433">
        <v>10</v>
      </c>
      <c r="H433">
        <v>10</v>
      </c>
    </row>
    <row r="434" spans="1:8" x14ac:dyDescent="0.25">
      <c r="A434">
        <v>0</v>
      </c>
      <c r="B434">
        <v>0</v>
      </c>
      <c r="C434">
        <v>0</v>
      </c>
      <c r="D434">
        <v>0</v>
      </c>
      <c r="E434">
        <v>10</v>
      </c>
      <c r="F434">
        <v>10</v>
      </c>
      <c r="G434">
        <v>10</v>
      </c>
      <c r="H434">
        <v>10</v>
      </c>
    </row>
    <row r="435" spans="1:8" x14ac:dyDescent="0.25">
      <c r="A435">
        <v>0</v>
      </c>
      <c r="B435">
        <v>0</v>
      </c>
      <c r="C435">
        <v>0</v>
      </c>
      <c r="D435">
        <v>0</v>
      </c>
      <c r="E435">
        <v>10</v>
      </c>
      <c r="F435">
        <v>10</v>
      </c>
      <c r="G435">
        <v>10</v>
      </c>
      <c r="H435">
        <v>10</v>
      </c>
    </row>
    <row r="436" spans="1:8" x14ac:dyDescent="0.25">
      <c r="A436">
        <v>0</v>
      </c>
      <c r="B436">
        <v>0</v>
      </c>
      <c r="C436">
        <v>0</v>
      </c>
      <c r="D436">
        <v>0</v>
      </c>
      <c r="E436">
        <v>10</v>
      </c>
      <c r="F436">
        <v>10</v>
      </c>
      <c r="G436">
        <v>10</v>
      </c>
      <c r="H436">
        <v>10</v>
      </c>
    </row>
    <row r="437" spans="1:8" x14ac:dyDescent="0.25">
      <c r="A437">
        <v>0</v>
      </c>
      <c r="B437">
        <v>0</v>
      </c>
      <c r="C437">
        <v>0</v>
      </c>
      <c r="D437">
        <v>0</v>
      </c>
      <c r="E437">
        <v>10</v>
      </c>
      <c r="F437">
        <v>10</v>
      </c>
      <c r="G437">
        <v>10</v>
      </c>
      <c r="H437">
        <v>10</v>
      </c>
    </row>
    <row r="438" spans="1:8" x14ac:dyDescent="0.25">
      <c r="A438">
        <v>0</v>
      </c>
      <c r="B438">
        <v>0</v>
      </c>
      <c r="C438">
        <v>0</v>
      </c>
      <c r="D438">
        <v>0</v>
      </c>
      <c r="E438">
        <v>10</v>
      </c>
      <c r="F438">
        <v>10</v>
      </c>
      <c r="G438">
        <v>10</v>
      </c>
      <c r="H438">
        <v>10</v>
      </c>
    </row>
    <row r="439" spans="1:8" x14ac:dyDescent="0.25">
      <c r="A439">
        <v>0</v>
      </c>
      <c r="B439">
        <v>0</v>
      </c>
      <c r="C439">
        <v>0</v>
      </c>
      <c r="D439">
        <v>0</v>
      </c>
      <c r="E439">
        <v>10</v>
      </c>
      <c r="F439">
        <v>10</v>
      </c>
      <c r="G439">
        <v>10</v>
      </c>
      <c r="H439">
        <v>10</v>
      </c>
    </row>
    <row r="440" spans="1:8" x14ac:dyDescent="0.25">
      <c r="A440">
        <v>0</v>
      </c>
      <c r="B440">
        <v>0</v>
      </c>
      <c r="C440">
        <v>0</v>
      </c>
      <c r="D440">
        <v>0</v>
      </c>
      <c r="E440">
        <v>10</v>
      </c>
      <c r="F440">
        <v>10</v>
      </c>
      <c r="G440">
        <v>10</v>
      </c>
      <c r="H440">
        <v>10</v>
      </c>
    </row>
    <row r="441" spans="1:8" x14ac:dyDescent="0.25">
      <c r="A441">
        <v>0</v>
      </c>
      <c r="B441">
        <v>0</v>
      </c>
      <c r="C441">
        <v>0</v>
      </c>
      <c r="D441">
        <v>0</v>
      </c>
      <c r="E441">
        <v>10</v>
      </c>
      <c r="F441">
        <v>10</v>
      </c>
      <c r="G441">
        <v>10</v>
      </c>
      <c r="H441">
        <v>10</v>
      </c>
    </row>
    <row r="442" spans="1:8" x14ac:dyDescent="0.25">
      <c r="A442">
        <v>0</v>
      </c>
      <c r="B442">
        <v>0</v>
      </c>
      <c r="C442">
        <v>0</v>
      </c>
      <c r="D442">
        <v>0</v>
      </c>
      <c r="E442">
        <v>10</v>
      </c>
      <c r="F442">
        <v>10</v>
      </c>
      <c r="G442">
        <v>10</v>
      </c>
      <c r="H442">
        <v>10</v>
      </c>
    </row>
    <row r="443" spans="1:8" x14ac:dyDescent="0.25">
      <c r="A443">
        <v>0</v>
      </c>
      <c r="B443">
        <v>0</v>
      </c>
      <c r="C443">
        <v>0</v>
      </c>
      <c r="D443">
        <v>0</v>
      </c>
      <c r="E443">
        <v>10</v>
      </c>
      <c r="F443">
        <v>10</v>
      </c>
      <c r="G443">
        <v>10</v>
      </c>
      <c r="H443">
        <v>10</v>
      </c>
    </row>
    <row r="444" spans="1:8" x14ac:dyDescent="0.25">
      <c r="A444">
        <v>0</v>
      </c>
      <c r="B444">
        <v>0</v>
      </c>
      <c r="C444">
        <v>0</v>
      </c>
      <c r="D444">
        <v>0</v>
      </c>
      <c r="E444">
        <v>10</v>
      </c>
      <c r="F444">
        <v>10</v>
      </c>
      <c r="G444">
        <v>10</v>
      </c>
      <c r="H444">
        <v>10</v>
      </c>
    </row>
    <row r="445" spans="1:8" x14ac:dyDescent="0.25">
      <c r="A445">
        <v>0</v>
      </c>
      <c r="B445">
        <v>0</v>
      </c>
      <c r="C445">
        <v>0</v>
      </c>
      <c r="D445">
        <v>0</v>
      </c>
      <c r="E445">
        <v>10</v>
      </c>
      <c r="F445">
        <v>10</v>
      </c>
      <c r="G445">
        <v>10</v>
      </c>
      <c r="H445">
        <v>10</v>
      </c>
    </row>
    <row r="446" spans="1:8" x14ac:dyDescent="0.25">
      <c r="A446">
        <v>0</v>
      </c>
      <c r="B446">
        <v>0</v>
      </c>
      <c r="C446">
        <v>0</v>
      </c>
      <c r="D446">
        <v>0</v>
      </c>
      <c r="E446">
        <v>10</v>
      </c>
      <c r="F446">
        <v>10</v>
      </c>
      <c r="G446">
        <v>10</v>
      </c>
      <c r="H446">
        <v>10</v>
      </c>
    </row>
    <row r="447" spans="1:8" x14ac:dyDescent="0.25">
      <c r="A447">
        <v>0</v>
      </c>
      <c r="B447">
        <v>0</v>
      </c>
      <c r="C447">
        <v>0</v>
      </c>
      <c r="D447">
        <v>0</v>
      </c>
      <c r="E447">
        <v>10</v>
      </c>
      <c r="F447">
        <v>10</v>
      </c>
      <c r="G447">
        <v>10</v>
      </c>
      <c r="H447">
        <v>10</v>
      </c>
    </row>
    <row r="448" spans="1:8" x14ac:dyDescent="0.25">
      <c r="A448">
        <v>0</v>
      </c>
      <c r="B448">
        <v>0</v>
      </c>
      <c r="C448">
        <v>0</v>
      </c>
      <c r="D448">
        <v>0</v>
      </c>
      <c r="E448">
        <v>10</v>
      </c>
      <c r="F448">
        <v>10</v>
      </c>
      <c r="G448">
        <v>10</v>
      </c>
      <c r="H448">
        <v>10</v>
      </c>
    </row>
    <row r="449" spans="1:8" x14ac:dyDescent="0.25">
      <c r="A449">
        <v>0</v>
      </c>
      <c r="B449">
        <v>0</v>
      </c>
      <c r="C449">
        <v>0</v>
      </c>
      <c r="D449">
        <v>0</v>
      </c>
      <c r="E449">
        <v>10</v>
      </c>
      <c r="F449">
        <v>10</v>
      </c>
      <c r="G449">
        <v>10</v>
      </c>
      <c r="H449">
        <v>10</v>
      </c>
    </row>
    <row r="450" spans="1:8" x14ac:dyDescent="0.25">
      <c r="A450">
        <v>0</v>
      </c>
      <c r="B450">
        <v>0</v>
      </c>
      <c r="C450">
        <v>0</v>
      </c>
      <c r="D450">
        <v>0</v>
      </c>
      <c r="E450">
        <v>10</v>
      </c>
      <c r="F450">
        <v>10</v>
      </c>
      <c r="G450">
        <v>10</v>
      </c>
      <c r="H450">
        <v>10</v>
      </c>
    </row>
    <row r="451" spans="1:8" x14ac:dyDescent="0.25">
      <c r="A451">
        <v>0</v>
      </c>
      <c r="B451">
        <v>0</v>
      </c>
      <c r="C451">
        <v>0</v>
      </c>
      <c r="D451">
        <v>0</v>
      </c>
      <c r="E451">
        <v>10</v>
      </c>
      <c r="F451">
        <v>10</v>
      </c>
      <c r="G451">
        <v>10</v>
      </c>
      <c r="H451">
        <v>10</v>
      </c>
    </row>
    <row r="452" spans="1:8" x14ac:dyDescent="0.25">
      <c r="A452">
        <v>0</v>
      </c>
      <c r="B452">
        <v>0</v>
      </c>
      <c r="C452">
        <v>0</v>
      </c>
      <c r="D452">
        <v>0</v>
      </c>
      <c r="E452">
        <v>10</v>
      </c>
      <c r="F452">
        <v>10</v>
      </c>
      <c r="G452">
        <v>10</v>
      </c>
      <c r="H452">
        <v>10</v>
      </c>
    </row>
    <row r="453" spans="1:8" x14ac:dyDescent="0.25">
      <c r="A453">
        <v>0</v>
      </c>
      <c r="B453">
        <v>0</v>
      </c>
      <c r="C453">
        <v>0</v>
      </c>
      <c r="D453">
        <v>0</v>
      </c>
      <c r="E453">
        <v>10</v>
      </c>
      <c r="F453">
        <v>10</v>
      </c>
      <c r="G453">
        <v>10</v>
      </c>
      <c r="H453">
        <v>10</v>
      </c>
    </row>
    <row r="454" spans="1:8" x14ac:dyDescent="0.25">
      <c r="A454">
        <v>0</v>
      </c>
      <c r="B454">
        <v>0</v>
      </c>
      <c r="C454">
        <v>0</v>
      </c>
      <c r="D454">
        <v>0</v>
      </c>
      <c r="E454">
        <v>10</v>
      </c>
      <c r="F454">
        <v>10</v>
      </c>
      <c r="G454">
        <v>10</v>
      </c>
      <c r="H454">
        <v>10</v>
      </c>
    </row>
    <row r="455" spans="1:8" x14ac:dyDescent="0.25">
      <c r="A455">
        <v>0</v>
      </c>
      <c r="B455">
        <v>0</v>
      </c>
      <c r="C455">
        <v>0</v>
      </c>
      <c r="D455">
        <v>0</v>
      </c>
      <c r="E455">
        <v>10</v>
      </c>
      <c r="F455">
        <v>10</v>
      </c>
      <c r="G455">
        <v>10</v>
      </c>
      <c r="H455">
        <v>10</v>
      </c>
    </row>
    <row r="456" spans="1:8" x14ac:dyDescent="0.25">
      <c r="A456">
        <v>0</v>
      </c>
      <c r="B456">
        <v>0</v>
      </c>
      <c r="C456">
        <v>0</v>
      </c>
      <c r="D456">
        <v>0</v>
      </c>
      <c r="E456">
        <v>10</v>
      </c>
      <c r="F456">
        <v>10</v>
      </c>
      <c r="G456">
        <v>10</v>
      </c>
      <c r="H456">
        <v>10</v>
      </c>
    </row>
    <row r="457" spans="1:8" x14ac:dyDescent="0.25">
      <c r="A457">
        <v>0</v>
      </c>
      <c r="B457">
        <v>0</v>
      </c>
      <c r="C457">
        <v>0</v>
      </c>
      <c r="D457">
        <v>0</v>
      </c>
      <c r="E457">
        <v>10</v>
      </c>
      <c r="F457">
        <v>10</v>
      </c>
      <c r="G457">
        <v>10</v>
      </c>
      <c r="H457">
        <v>10</v>
      </c>
    </row>
    <row r="458" spans="1:8" x14ac:dyDescent="0.25">
      <c r="A458">
        <v>0</v>
      </c>
      <c r="B458">
        <v>0</v>
      </c>
      <c r="C458">
        <v>0</v>
      </c>
      <c r="D458">
        <v>0</v>
      </c>
      <c r="E458">
        <v>10</v>
      </c>
      <c r="F458">
        <v>10</v>
      </c>
      <c r="G458">
        <v>10</v>
      </c>
      <c r="H458">
        <v>10</v>
      </c>
    </row>
    <row r="459" spans="1:8" x14ac:dyDescent="0.25">
      <c r="A459">
        <v>0</v>
      </c>
      <c r="B459">
        <v>0</v>
      </c>
      <c r="C459">
        <v>0</v>
      </c>
      <c r="D459">
        <v>0</v>
      </c>
      <c r="E459">
        <v>10</v>
      </c>
      <c r="F459">
        <v>10</v>
      </c>
      <c r="G459">
        <v>10</v>
      </c>
      <c r="H459">
        <v>10</v>
      </c>
    </row>
    <row r="460" spans="1:8" x14ac:dyDescent="0.25">
      <c r="A460">
        <v>0</v>
      </c>
      <c r="B460">
        <v>0</v>
      </c>
      <c r="C460">
        <v>0</v>
      </c>
      <c r="D460">
        <v>0</v>
      </c>
      <c r="E460">
        <v>10</v>
      </c>
      <c r="F460">
        <v>10</v>
      </c>
      <c r="G460">
        <v>10</v>
      </c>
      <c r="H460">
        <v>10</v>
      </c>
    </row>
    <row r="461" spans="1:8" x14ac:dyDescent="0.25">
      <c r="A461">
        <v>0</v>
      </c>
      <c r="B461">
        <v>0</v>
      </c>
      <c r="C461">
        <v>0</v>
      </c>
      <c r="D461">
        <v>0</v>
      </c>
      <c r="E461">
        <v>10</v>
      </c>
      <c r="F461">
        <v>10</v>
      </c>
      <c r="G461">
        <v>10</v>
      </c>
      <c r="H461">
        <v>10</v>
      </c>
    </row>
    <row r="462" spans="1:8" x14ac:dyDescent="0.25">
      <c r="A462">
        <v>0</v>
      </c>
      <c r="B462">
        <v>0</v>
      </c>
      <c r="C462">
        <v>0</v>
      </c>
      <c r="D462">
        <v>0</v>
      </c>
      <c r="E462">
        <v>10</v>
      </c>
      <c r="F462">
        <v>10</v>
      </c>
      <c r="G462">
        <v>10</v>
      </c>
      <c r="H462">
        <v>10</v>
      </c>
    </row>
    <row r="463" spans="1:8" x14ac:dyDescent="0.25">
      <c r="A463">
        <v>0</v>
      </c>
      <c r="B463">
        <v>0</v>
      </c>
      <c r="C463">
        <v>0</v>
      </c>
      <c r="D463">
        <v>0</v>
      </c>
      <c r="E463">
        <v>10</v>
      </c>
      <c r="F463">
        <v>10</v>
      </c>
      <c r="G463">
        <v>10</v>
      </c>
      <c r="H463">
        <v>10</v>
      </c>
    </row>
    <row r="464" spans="1:8" x14ac:dyDescent="0.25">
      <c r="A464">
        <v>0</v>
      </c>
      <c r="B464">
        <v>0</v>
      </c>
      <c r="C464">
        <v>0</v>
      </c>
      <c r="D464">
        <v>0</v>
      </c>
      <c r="E464">
        <v>10</v>
      </c>
      <c r="F464">
        <v>10</v>
      </c>
      <c r="G464">
        <v>10</v>
      </c>
      <c r="H464">
        <v>10</v>
      </c>
    </row>
    <row r="465" spans="1:8" x14ac:dyDescent="0.25">
      <c r="A465">
        <v>0</v>
      </c>
      <c r="B465">
        <v>0</v>
      </c>
      <c r="C465">
        <v>0</v>
      </c>
      <c r="D465">
        <v>0</v>
      </c>
      <c r="E465">
        <v>10</v>
      </c>
      <c r="F465">
        <v>10</v>
      </c>
      <c r="G465">
        <v>10</v>
      </c>
      <c r="H465">
        <v>10</v>
      </c>
    </row>
    <row r="466" spans="1:8" x14ac:dyDescent="0.25">
      <c r="A466">
        <v>0</v>
      </c>
      <c r="B466">
        <v>0</v>
      </c>
      <c r="C466">
        <v>0</v>
      </c>
      <c r="D466">
        <v>0</v>
      </c>
      <c r="E466">
        <v>10</v>
      </c>
      <c r="F466">
        <v>10</v>
      </c>
      <c r="G466">
        <v>10</v>
      </c>
      <c r="H466">
        <v>10</v>
      </c>
    </row>
    <row r="467" spans="1:8" x14ac:dyDescent="0.25">
      <c r="A467">
        <v>0</v>
      </c>
      <c r="B467">
        <v>0</v>
      </c>
      <c r="C467">
        <v>0</v>
      </c>
      <c r="D467">
        <v>0</v>
      </c>
      <c r="E467">
        <v>10</v>
      </c>
      <c r="F467">
        <v>10</v>
      </c>
      <c r="G467">
        <v>10</v>
      </c>
      <c r="H467">
        <v>10</v>
      </c>
    </row>
    <row r="468" spans="1:8" x14ac:dyDescent="0.25">
      <c r="A468">
        <v>0</v>
      </c>
      <c r="B468">
        <v>0</v>
      </c>
      <c r="C468">
        <v>0</v>
      </c>
      <c r="D468">
        <v>0</v>
      </c>
      <c r="E468">
        <v>10</v>
      </c>
      <c r="F468">
        <v>10</v>
      </c>
      <c r="G468">
        <v>10</v>
      </c>
      <c r="H468">
        <v>10</v>
      </c>
    </row>
    <row r="469" spans="1:8" x14ac:dyDescent="0.25">
      <c r="A469">
        <v>0</v>
      </c>
      <c r="B469">
        <v>0</v>
      </c>
      <c r="C469">
        <v>0</v>
      </c>
      <c r="D469">
        <v>0</v>
      </c>
      <c r="E469">
        <v>10</v>
      </c>
      <c r="F469">
        <v>10</v>
      </c>
      <c r="G469">
        <v>10</v>
      </c>
      <c r="H469">
        <v>10</v>
      </c>
    </row>
    <row r="470" spans="1:8" x14ac:dyDescent="0.25">
      <c r="A470">
        <v>0</v>
      </c>
      <c r="B470">
        <v>0</v>
      </c>
      <c r="C470">
        <v>0</v>
      </c>
      <c r="D470">
        <v>0</v>
      </c>
      <c r="E470">
        <v>10</v>
      </c>
      <c r="F470">
        <v>10</v>
      </c>
      <c r="G470">
        <v>10</v>
      </c>
      <c r="H470">
        <v>10</v>
      </c>
    </row>
    <row r="471" spans="1:8" x14ac:dyDescent="0.25">
      <c r="A471">
        <v>0</v>
      </c>
      <c r="B471">
        <v>0</v>
      </c>
      <c r="C471">
        <v>0</v>
      </c>
      <c r="D471">
        <v>0</v>
      </c>
      <c r="E471">
        <v>10</v>
      </c>
      <c r="F471">
        <v>10</v>
      </c>
      <c r="G471">
        <v>10</v>
      </c>
      <c r="H471">
        <v>10</v>
      </c>
    </row>
    <row r="472" spans="1:8" x14ac:dyDescent="0.25">
      <c r="A472">
        <v>0</v>
      </c>
      <c r="B472">
        <v>0</v>
      </c>
      <c r="C472">
        <v>0</v>
      </c>
      <c r="D472">
        <v>0</v>
      </c>
      <c r="E472">
        <v>10</v>
      </c>
      <c r="F472">
        <v>10</v>
      </c>
      <c r="G472">
        <v>10</v>
      </c>
      <c r="H472">
        <v>10</v>
      </c>
    </row>
    <row r="473" spans="1:8" x14ac:dyDescent="0.25">
      <c r="A473">
        <v>0</v>
      </c>
      <c r="B473">
        <v>0</v>
      </c>
      <c r="C473">
        <v>0</v>
      </c>
      <c r="D473">
        <v>0</v>
      </c>
      <c r="E473">
        <v>10</v>
      </c>
      <c r="F473">
        <v>10</v>
      </c>
      <c r="G473">
        <v>10</v>
      </c>
      <c r="H473">
        <v>10</v>
      </c>
    </row>
    <row r="474" spans="1:8" x14ac:dyDescent="0.25">
      <c r="A474">
        <v>0</v>
      </c>
      <c r="B474">
        <v>0</v>
      </c>
      <c r="C474">
        <v>0</v>
      </c>
      <c r="D474">
        <v>0</v>
      </c>
      <c r="E474">
        <v>10</v>
      </c>
      <c r="F474">
        <v>10</v>
      </c>
      <c r="G474">
        <v>10</v>
      </c>
      <c r="H474">
        <v>10</v>
      </c>
    </row>
    <row r="475" spans="1:8" x14ac:dyDescent="0.25">
      <c r="A475">
        <v>0</v>
      </c>
      <c r="B475">
        <v>0</v>
      </c>
      <c r="C475">
        <v>0</v>
      </c>
      <c r="D475">
        <v>0</v>
      </c>
      <c r="E475">
        <v>10</v>
      </c>
      <c r="F475">
        <v>10</v>
      </c>
      <c r="G475">
        <v>10</v>
      </c>
      <c r="H475">
        <v>10</v>
      </c>
    </row>
    <row r="476" spans="1:8" x14ac:dyDescent="0.25">
      <c r="A476">
        <v>0</v>
      </c>
      <c r="B476">
        <v>0</v>
      </c>
      <c r="C476">
        <v>0</v>
      </c>
      <c r="D476">
        <v>0</v>
      </c>
      <c r="E476">
        <v>10</v>
      </c>
      <c r="F476">
        <v>10</v>
      </c>
      <c r="G476">
        <v>10</v>
      </c>
      <c r="H476">
        <v>10</v>
      </c>
    </row>
    <row r="477" spans="1:8" x14ac:dyDescent="0.25">
      <c r="A477">
        <v>0</v>
      </c>
      <c r="B477">
        <v>0</v>
      </c>
      <c r="C477">
        <v>0</v>
      </c>
      <c r="D477">
        <v>0</v>
      </c>
      <c r="E477">
        <v>10</v>
      </c>
      <c r="F477">
        <v>10</v>
      </c>
      <c r="G477">
        <v>10</v>
      </c>
      <c r="H477">
        <v>10</v>
      </c>
    </row>
    <row r="478" spans="1:8" x14ac:dyDescent="0.25">
      <c r="A478">
        <v>0</v>
      </c>
      <c r="B478">
        <v>0</v>
      </c>
      <c r="C478">
        <v>0</v>
      </c>
      <c r="D478">
        <v>0</v>
      </c>
      <c r="E478">
        <v>10</v>
      </c>
      <c r="F478">
        <v>10</v>
      </c>
      <c r="G478">
        <v>10</v>
      </c>
      <c r="H478">
        <v>10</v>
      </c>
    </row>
    <row r="479" spans="1:8" x14ac:dyDescent="0.25">
      <c r="A479">
        <v>0</v>
      </c>
      <c r="B479">
        <v>0</v>
      </c>
      <c r="C479">
        <v>0</v>
      </c>
      <c r="D479">
        <v>0</v>
      </c>
      <c r="E479">
        <v>10</v>
      </c>
      <c r="F479">
        <v>10</v>
      </c>
      <c r="G479">
        <v>10</v>
      </c>
      <c r="H479">
        <v>10</v>
      </c>
    </row>
    <row r="480" spans="1:8" x14ac:dyDescent="0.25">
      <c r="A480">
        <v>0</v>
      </c>
      <c r="B480">
        <v>0</v>
      </c>
      <c r="C480">
        <v>0</v>
      </c>
      <c r="D480">
        <v>0</v>
      </c>
      <c r="E480">
        <v>10</v>
      </c>
      <c r="F480">
        <v>10</v>
      </c>
      <c r="G480">
        <v>10</v>
      </c>
      <c r="H480">
        <v>10</v>
      </c>
    </row>
    <row r="481" spans="1:8" x14ac:dyDescent="0.25">
      <c r="A481">
        <v>0</v>
      </c>
      <c r="B481">
        <v>0</v>
      </c>
      <c r="C481">
        <v>0</v>
      </c>
      <c r="D481">
        <v>0</v>
      </c>
      <c r="E481">
        <v>10</v>
      </c>
      <c r="F481">
        <v>10</v>
      </c>
      <c r="G481">
        <v>10</v>
      </c>
      <c r="H481">
        <v>10</v>
      </c>
    </row>
    <row r="482" spans="1:8" x14ac:dyDescent="0.25">
      <c r="A482">
        <v>0</v>
      </c>
      <c r="B482">
        <v>0</v>
      </c>
      <c r="C482">
        <v>0</v>
      </c>
      <c r="D482">
        <v>0</v>
      </c>
      <c r="E482">
        <v>10</v>
      </c>
      <c r="F482">
        <v>10</v>
      </c>
      <c r="G482">
        <v>10</v>
      </c>
      <c r="H482">
        <v>10</v>
      </c>
    </row>
    <row r="483" spans="1:8" x14ac:dyDescent="0.25">
      <c r="A483">
        <v>0</v>
      </c>
      <c r="B483">
        <v>0</v>
      </c>
      <c r="C483">
        <v>0</v>
      </c>
      <c r="D483">
        <v>0</v>
      </c>
      <c r="E483">
        <v>10</v>
      </c>
      <c r="F483">
        <v>10</v>
      </c>
      <c r="G483">
        <v>10</v>
      </c>
      <c r="H483">
        <v>10</v>
      </c>
    </row>
    <row r="484" spans="1:8" x14ac:dyDescent="0.25">
      <c r="A484">
        <v>0</v>
      </c>
      <c r="B484">
        <v>0</v>
      </c>
      <c r="C484">
        <v>0</v>
      </c>
      <c r="D484">
        <v>0</v>
      </c>
      <c r="E484">
        <v>10</v>
      </c>
      <c r="F484">
        <v>10</v>
      </c>
      <c r="G484">
        <v>10</v>
      </c>
      <c r="H484">
        <v>10</v>
      </c>
    </row>
    <row r="485" spans="1:8" x14ac:dyDescent="0.25">
      <c r="A485">
        <v>0</v>
      </c>
      <c r="B485">
        <v>0</v>
      </c>
      <c r="C485">
        <v>0</v>
      </c>
      <c r="D485">
        <v>0</v>
      </c>
      <c r="E485">
        <v>10</v>
      </c>
      <c r="F485">
        <v>10</v>
      </c>
      <c r="G485">
        <v>10</v>
      </c>
      <c r="H485">
        <v>10</v>
      </c>
    </row>
    <row r="486" spans="1:8" x14ac:dyDescent="0.25">
      <c r="A486">
        <v>0</v>
      </c>
      <c r="B486">
        <v>0</v>
      </c>
      <c r="C486">
        <v>0</v>
      </c>
      <c r="D486">
        <v>0</v>
      </c>
      <c r="E486">
        <v>10</v>
      </c>
      <c r="F486">
        <v>10</v>
      </c>
      <c r="G486">
        <v>10</v>
      </c>
      <c r="H486">
        <v>10</v>
      </c>
    </row>
    <row r="487" spans="1:8" x14ac:dyDescent="0.25">
      <c r="A487">
        <v>0</v>
      </c>
      <c r="B487">
        <v>0</v>
      </c>
      <c r="C487">
        <v>0</v>
      </c>
      <c r="D487">
        <v>0</v>
      </c>
      <c r="E487">
        <v>10</v>
      </c>
      <c r="F487">
        <v>10</v>
      </c>
      <c r="G487">
        <v>10</v>
      </c>
      <c r="H487">
        <v>10</v>
      </c>
    </row>
    <row r="488" spans="1:8" x14ac:dyDescent="0.25">
      <c r="A488">
        <v>0</v>
      </c>
      <c r="B488">
        <v>0</v>
      </c>
      <c r="C488">
        <v>0</v>
      </c>
      <c r="D488">
        <v>0</v>
      </c>
      <c r="E488">
        <v>10</v>
      </c>
      <c r="F488">
        <v>10</v>
      </c>
      <c r="G488">
        <v>10</v>
      </c>
      <c r="H488">
        <v>10</v>
      </c>
    </row>
    <row r="489" spans="1:8" x14ac:dyDescent="0.25">
      <c r="A489">
        <v>0</v>
      </c>
      <c r="B489">
        <v>0</v>
      </c>
      <c r="C489">
        <v>0</v>
      </c>
      <c r="D489">
        <v>0</v>
      </c>
      <c r="E489">
        <v>10</v>
      </c>
      <c r="F489">
        <v>10</v>
      </c>
      <c r="G489">
        <v>10</v>
      </c>
      <c r="H489">
        <v>10</v>
      </c>
    </row>
    <row r="490" spans="1:8" x14ac:dyDescent="0.25">
      <c r="A490">
        <v>0</v>
      </c>
      <c r="B490">
        <v>0</v>
      </c>
      <c r="C490">
        <v>0</v>
      </c>
      <c r="D490">
        <v>0</v>
      </c>
      <c r="E490">
        <v>10</v>
      </c>
      <c r="F490">
        <v>10</v>
      </c>
      <c r="G490">
        <v>10</v>
      </c>
      <c r="H490">
        <v>10</v>
      </c>
    </row>
    <row r="491" spans="1:8" x14ac:dyDescent="0.25">
      <c r="A491">
        <v>0</v>
      </c>
      <c r="B491">
        <v>0</v>
      </c>
      <c r="C491">
        <v>0</v>
      </c>
      <c r="D491">
        <v>0</v>
      </c>
      <c r="E491">
        <v>10</v>
      </c>
      <c r="F491">
        <v>10</v>
      </c>
      <c r="G491">
        <v>10</v>
      </c>
      <c r="H491">
        <v>10</v>
      </c>
    </row>
    <row r="492" spans="1:8" x14ac:dyDescent="0.25">
      <c r="A492">
        <v>0</v>
      </c>
      <c r="B492">
        <v>0</v>
      </c>
      <c r="C492">
        <v>0</v>
      </c>
      <c r="D492">
        <v>0</v>
      </c>
      <c r="E492">
        <v>10</v>
      </c>
      <c r="F492">
        <v>10</v>
      </c>
      <c r="G492">
        <v>10</v>
      </c>
      <c r="H492">
        <v>10</v>
      </c>
    </row>
    <row r="493" spans="1:8" x14ac:dyDescent="0.25">
      <c r="A493">
        <v>0</v>
      </c>
      <c r="B493">
        <v>0</v>
      </c>
      <c r="C493">
        <v>0</v>
      </c>
      <c r="D493">
        <v>0</v>
      </c>
      <c r="E493">
        <v>10</v>
      </c>
      <c r="F493">
        <v>10</v>
      </c>
      <c r="G493">
        <v>10</v>
      </c>
      <c r="H493">
        <v>10</v>
      </c>
    </row>
    <row r="494" spans="1:8" x14ac:dyDescent="0.25">
      <c r="A494">
        <v>0</v>
      </c>
      <c r="B494">
        <v>0</v>
      </c>
      <c r="C494">
        <v>0</v>
      </c>
      <c r="D494">
        <v>0</v>
      </c>
      <c r="E494">
        <v>10</v>
      </c>
      <c r="F494">
        <v>10</v>
      </c>
      <c r="G494">
        <v>10</v>
      </c>
      <c r="H494">
        <v>10</v>
      </c>
    </row>
    <row r="495" spans="1:8" x14ac:dyDescent="0.25">
      <c r="A495">
        <v>0</v>
      </c>
      <c r="B495">
        <v>0</v>
      </c>
      <c r="C495">
        <v>0</v>
      </c>
      <c r="D495">
        <v>0</v>
      </c>
      <c r="E495">
        <v>10</v>
      </c>
      <c r="F495">
        <v>10</v>
      </c>
      <c r="G495">
        <v>10</v>
      </c>
      <c r="H495">
        <v>10</v>
      </c>
    </row>
    <row r="496" spans="1:8" x14ac:dyDescent="0.25">
      <c r="A496">
        <v>0</v>
      </c>
      <c r="B496">
        <v>0</v>
      </c>
      <c r="C496">
        <v>0</v>
      </c>
      <c r="D496">
        <v>0</v>
      </c>
      <c r="E496">
        <v>10</v>
      </c>
      <c r="F496">
        <v>10</v>
      </c>
      <c r="G496">
        <v>10</v>
      </c>
      <c r="H496">
        <v>10</v>
      </c>
    </row>
    <row r="497" spans="1:8" x14ac:dyDescent="0.25">
      <c r="A497">
        <v>0</v>
      </c>
      <c r="B497">
        <v>0</v>
      </c>
      <c r="C497">
        <v>0</v>
      </c>
      <c r="D497">
        <v>0</v>
      </c>
      <c r="E497">
        <v>10</v>
      </c>
      <c r="F497">
        <v>10</v>
      </c>
      <c r="G497">
        <v>10</v>
      </c>
      <c r="H497">
        <v>10</v>
      </c>
    </row>
    <row r="498" spans="1:8" x14ac:dyDescent="0.25">
      <c r="A498">
        <v>0</v>
      </c>
      <c r="B498">
        <v>0</v>
      </c>
      <c r="C498">
        <v>0</v>
      </c>
      <c r="D498">
        <v>0</v>
      </c>
      <c r="E498">
        <v>10</v>
      </c>
      <c r="F498">
        <v>10</v>
      </c>
      <c r="G498">
        <v>10</v>
      </c>
      <c r="H498">
        <v>10</v>
      </c>
    </row>
    <row r="499" spans="1:8" x14ac:dyDescent="0.25">
      <c r="A499">
        <v>0</v>
      </c>
      <c r="B499">
        <v>0</v>
      </c>
      <c r="C499">
        <v>0</v>
      </c>
      <c r="D499">
        <v>0</v>
      </c>
      <c r="E499">
        <v>10</v>
      </c>
      <c r="F499">
        <v>10</v>
      </c>
      <c r="G499">
        <v>10</v>
      </c>
      <c r="H499">
        <v>10</v>
      </c>
    </row>
    <row r="500" spans="1:8" x14ac:dyDescent="0.25">
      <c r="A500">
        <v>0</v>
      </c>
      <c r="B500">
        <v>0</v>
      </c>
      <c r="C500">
        <v>0</v>
      </c>
      <c r="D500">
        <v>0</v>
      </c>
      <c r="E500">
        <v>10</v>
      </c>
      <c r="F500">
        <v>10</v>
      </c>
      <c r="G500">
        <v>10</v>
      </c>
      <c r="H500">
        <v>10</v>
      </c>
    </row>
  </sheetData>
  <mergeCells count="4">
    <mergeCell ref="BZ5:CB5"/>
    <mergeCell ref="BZ6:CB6"/>
    <mergeCell ref="BZ7:CB7"/>
    <mergeCell ref="BZ8:C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M24"/>
  <sheetViews>
    <sheetView zoomScale="55" zoomScaleNormal="55" workbookViewId="0">
      <selection activeCell="EH10" sqref="EH10"/>
    </sheetView>
  </sheetViews>
  <sheetFormatPr defaultRowHeight="15" x14ac:dyDescent="0.25"/>
  <cols>
    <col min="2" max="2" width="48.5703125" customWidth="1"/>
    <col min="3" max="44" width="6.7109375" customWidth="1"/>
    <col min="45" max="68" width="6.7109375" hidden="1" customWidth="1"/>
    <col min="69" max="137" width="9.140625" hidden="1" customWidth="1"/>
  </cols>
  <sheetData>
    <row r="4" spans="1:143" ht="15.75" thickBot="1" x14ac:dyDescent="0.3"/>
    <row r="5" spans="1:143" ht="71.25" customHeight="1" thickBot="1" x14ac:dyDescent="0.3">
      <c r="A5" s="116"/>
      <c r="B5" s="128" t="s">
        <v>4</v>
      </c>
      <c r="C5" s="311" t="s">
        <v>45</v>
      </c>
      <c r="D5" s="312"/>
      <c r="E5" s="313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20" t="s">
        <v>49</v>
      </c>
      <c r="P5" s="321"/>
      <c r="Q5" s="322"/>
      <c r="R5" s="311" t="s">
        <v>50</v>
      </c>
      <c r="S5" s="312"/>
      <c r="T5" s="313"/>
      <c r="U5" s="311" t="s">
        <v>51</v>
      </c>
      <c r="V5" s="312"/>
      <c r="W5" s="313"/>
      <c r="X5" s="320" t="s">
        <v>52</v>
      </c>
      <c r="Y5" s="321"/>
      <c r="Z5" s="322"/>
      <c r="AA5" s="311" t="s">
        <v>53</v>
      </c>
      <c r="AB5" s="312"/>
      <c r="AC5" s="300"/>
      <c r="AD5" s="311" t="s">
        <v>54</v>
      </c>
      <c r="AE5" s="312"/>
      <c r="AF5" s="313"/>
      <c r="AG5" s="311" t="s">
        <v>55</v>
      </c>
      <c r="AH5" s="312"/>
      <c r="AI5" s="313"/>
      <c r="AJ5" s="311" t="s">
        <v>56</v>
      </c>
      <c r="AK5" s="312"/>
      <c r="AL5" s="313"/>
      <c r="AM5" s="311" t="s">
        <v>57</v>
      </c>
      <c r="AN5" s="312"/>
      <c r="AO5" s="313"/>
      <c r="AP5" s="317" t="s">
        <v>90</v>
      </c>
      <c r="AQ5" s="318"/>
      <c r="AR5" s="319"/>
      <c r="AS5" s="311"/>
      <c r="AT5" s="312"/>
      <c r="AU5" s="313"/>
      <c r="AV5" s="311"/>
      <c r="AW5" s="312"/>
      <c r="AX5" s="300"/>
      <c r="AY5" s="311"/>
      <c r="AZ5" s="312"/>
      <c r="BA5" s="300"/>
      <c r="BB5" s="311"/>
      <c r="BC5" s="312"/>
      <c r="BD5" s="300"/>
      <c r="BE5" s="311"/>
      <c r="BF5" s="312"/>
      <c r="BG5" s="300"/>
      <c r="BH5" s="311"/>
      <c r="BI5" s="312"/>
      <c r="BJ5" s="300"/>
      <c r="BK5" s="311"/>
      <c r="BL5" s="312"/>
      <c r="BM5" s="300"/>
      <c r="BN5" s="311"/>
      <c r="BO5" s="312"/>
      <c r="BP5" s="300"/>
      <c r="BQ5" s="309"/>
      <c r="BR5" s="310"/>
      <c r="BS5" s="297"/>
      <c r="BT5" s="309"/>
      <c r="BU5" s="310"/>
      <c r="BV5" s="297"/>
      <c r="BW5" s="309"/>
      <c r="BX5" s="310"/>
      <c r="BY5" s="297"/>
      <c r="BZ5" s="309"/>
      <c r="CA5" s="310"/>
      <c r="CB5" s="297"/>
      <c r="CC5" s="309"/>
      <c r="CD5" s="310"/>
      <c r="CE5" s="297"/>
      <c r="CF5" s="309"/>
      <c r="CG5" s="310"/>
      <c r="CH5" s="297"/>
      <c r="CI5" s="309"/>
      <c r="CJ5" s="310"/>
      <c r="CK5" s="297"/>
      <c r="CL5" s="309"/>
      <c r="CM5" s="310"/>
      <c r="CN5" s="297"/>
      <c r="CO5" s="309"/>
      <c r="CP5" s="310"/>
      <c r="CQ5" s="297"/>
      <c r="CR5" s="309"/>
      <c r="CS5" s="310"/>
      <c r="CT5" s="297"/>
      <c r="CU5" s="309"/>
      <c r="CV5" s="310"/>
      <c r="CW5" s="297"/>
      <c r="CX5" s="309"/>
      <c r="CY5" s="310"/>
      <c r="CZ5" s="297"/>
      <c r="DA5" s="309"/>
      <c r="DB5" s="310"/>
      <c r="DC5" s="297"/>
      <c r="DD5" s="309"/>
      <c r="DE5" s="310"/>
      <c r="DF5" s="297"/>
      <c r="DG5" s="309"/>
      <c r="DH5" s="310"/>
      <c r="DI5" s="297"/>
      <c r="DJ5" s="309"/>
      <c r="DK5" s="310"/>
      <c r="DL5" s="297"/>
      <c r="DM5" s="309"/>
      <c r="DN5" s="310"/>
      <c r="DO5" s="297"/>
      <c r="DP5" s="309"/>
      <c r="DQ5" s="310"/>
      <c r="DR5" s="297"/>
      <c r="DS5" s="309"/>
      <c r="DT5" s="310"/>
      <c r="DU5" s="297"/>
      <c r="DV5" s="309"/>
      <c r="DW5" s="310"/>
      <c r="DX5" s="297"/>
      <c r="DY5" s="309"/>
      <c r="DZ5" s="310"/>
      <c r="EA5" s="297"/>
      <c r="EB5" s="309"/>
      <c r="EC5" s="310"/>
      <c r="ED5" s="297"/>
      <c r="EE5" s="309"/>
      <c r="EF5" s="310"/>
      <c r="EG5" s="297"/>
    </row>
    <row r="6" spans="1:143" ht="15.75" thickBot="1" x14ac:dyDescent="0.3">
      <c r="A6" s="116"/>
      <c r="B6" s="148" t="s">
        <v>1</v>
      </c>
      <c r="C6" s="298">
        <v>67</v>
      </c>
      <c r="D6" s="299"/>
      <c r="E6" s="300"/>
      <c r="F6" s="323"/>
      <c r="G6" s="324"/>
      <c r="H6" s="325"/>
      <c r="I6" s="298">
        <v>40</v>
      </c>
      <c r="J6" s="299"/>
      <c r="K6" s="304"/>
      <c r="L6" s="298">
        <v>86</v>
      </c>
      <c r="M6" s="299"/>
      <c r="N6" s="304"/>
      <c r="O6" s="323"/>
      <c r="P6" s="324"/>
      <c r="Q6" s="325"/>
      <c r="R6" s="298">
        <v>12</v>
      </c>
      <c r="S6" s="299"/>
      <c r="T6" s="300"/>
      <c r="U6" s="298">
        <v>102</v>
      </c>
      <c r="V6" s="299"/>
      <c r="W6" s="300"/>
      <c r="X6" s="323"/>
      <c r="Y6" s="324"/>
      <c r="Z6" s="325"/>
      <c r="AA6" s="298">
        <v>49</v>
      </c>
      <c r="AB6" s="299"/>
      <c r="AC6" s="300"/>
      <c r="AD6" s="298">
        <v>20</v>
      </c>
      <c r="AE6" s="299"/>
      <c r="AF6" s="300"/>
      <c r="AG6" s="298">
        <v>6</v>
      </c>
      <c r="AH6" s="299"/>
      <c r="AI6" s="300"/>
      <c r="AJ6" s="298">
        <v>6</v>
      </c>
      <c r="AK6" s="299"/>
      <c r="AL6" s="300"/>
      <c r="AM6" s="298">
        <v>7</v>
      </c>
      <c r="AN6" s="299"/>
      <c r="AO6" s="300"/>
      <c r="AP6" s="332">
        <v>2</v>
      </c>
      <c r="AQ6" s="333"/>
      <c r="AR6" s="319"/>
      <c r="AS6" s="298"/>
      <c r="AT6" s="299"/>
      <c r="AU6" s="300"/>
      <c r="AV6" s="298"/>
      <c r="AW6" s="299"/>
      <c r="AX6" s="300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0"/>
      <c r="BK6" s="298"/>
      <c r="BL6" s="299"/>
      <c r="BM6" s="300"/>
      <c r="BN6" s="298"/>
      <c r="BO6" s="299"/>
      <c r="BP6" s="300"/>
      <c r="BQ6" s="295"/>
      <c r="BR6" s="296"/>
      <c r="BS6" s="297"/>
      <c r="BT6" s="295"/>
      <c r="BU6" s="296"/>
      <c r="BV6" s="297"/>
      <c r="BW6" s="295"/>
      <c r="BX6" s="296"/>
      <c r="BY6" s="297"/>
      <c r="BZ6" s="295"/>
      <c r="CA6" s="296"/>
      <c r="CB6" s="297"/>
      <c r="CC6" s="295"/>
      <c r="CD6" s="296"/>
      <c r="CE6" s="297"/>
      <c r="CF6" s="295"/>
      <c r="CG6" s="296"/>
      <c r="CH6" s="297"/>
      <c r="CI6" s="295"/>
      <c r="CJ6" s="296"/>
      <c r="CK6" s="297"/>
      <c r="CL6" s="295"/>
      <c r="CM6" s="296"/>
      <c r="CN6" s="297"/>
      <c r="CO6" s="295"/>
      <c r="CP6" s="296"/>
      <c r="CQ6" s="297"/>
      <c r="CR6" s="295"/>
      <c r="CS6" s="296"/>
      <c r="CT6" s="297"/>
      <c r="CU6" s="295"/>
      <c r="CV6" s="296"/>
      <c r="CW6" s="297"/>
      <c r="CX6" s="295"/>
      <c r="CY6" s="296"/>
      <c r="CZ6" s="297"/>
      <c r="DA6" s="295"/>
      <c r="DB6" s="296"/>
      <c r="DC6" s="297"/>
      <c r="DD6" s="295"/>
      <c r="DE6" s="296"/>
      <c r="DF6" s="297"/>
      <c r="DG6" s="295"/>
      <c r="DH6" s="296"/>
      <c r="DI6" s="297"/>
      <c r="DJ6" s="295"/>
      <c r="DK6" s="296"/>
      <c r="DL6" s="297"/>
      <c r="DM6" s="295"/>
      <c r="DN6" s="296"/>
      <c r="DO6" s="297"/>
      <c r="DP6" s="295"/>
      <c r="DQ6" s="296"/>
      <c r="DR6" s="297"/>
      <c r="DS6" s="295"/>
      <c r="DT6" s="296"/>
      <c r="DU6" s="297"/>
      <c r="DV6" s="295"/>
      <c r="DW6" s="296"/>
      <c r="DX6" s="297"/>
      <c r="DY6" s="295"/>
      <c r="DZ6" s="296"/>
      <c r="EA6" s="297"/>
      <c r="EB6" s="295"/>
      <c r="EC6" s="296"/>
      <c r="ED6" s="297"/>
      <c r="EE6" s="295"/>
      <c r="EF6" s="296"/>
      <c r="EG6" s="297"/>
    </row>
    <row r="7" spans="1:143" ht="15.75" thickBot="1" x14ac:dyDescent="0.3">
      <c r="A7" s="116"/>
      <c r="B7" s="148" t="s">
        <v>5</v>
      </c>
      <c r="C7" s="305">
        <v>5</v>
      </c>
      <c r="D7" s="306"/>
      <c r="E7" s="307"/>
      <c r="F7" s="326"/>
      <c r="G7" s="327"/>
      <c r="H7" s="328"/>
      <c r="I7" s="305">
        <v>4</v>
      </c>
      <c r="J7" s="306"/>
      <c r="K7" s="308"/>
      <c r="L7" s="305">
        <v>5</v>
      </c>
      <c r="M7" s="306"/>
      <c r="N7" s="308"/>
      <c r="O7" s="326"/>
      <c r="P7" s="327"/>
      <c r="Q7" s="328"/>
      <c r="R7" s="305">
        <v>2</v>
      </c>
      <c r="S7" s="306"/>
      <c r="T7" s="307"/>
      <c r="U7" s="305">
        <v>5</v>
      </c>
      <c r="V7" s="306"/>
      <c r="W7" s="307"/>
      <c r="X7" s="326"/>
      <c r="Y7" s="327"/>
      <c r="Z7" s="328"/>
      <c r="AA7" s="305">
        <v>4</v>
      </c>
      <c r="AB7" s="306"/>
      <c r="AC7" s="307"/>
      <c r="AD7" s="305">
        <v>3</v>
      </c>
      <c r="AE7" s="306"/>
      <c r="AF7" s="307"/>
      <c r="AG7" s="305">
        <v>1</v>
      </c>
      <c r="AH7" s="306"/>
      <c r="AI7" s="307"/>
      <c r="AJ7" s="305">
        <v>1</v>
      </c>
      <c r="AK7" s="306"/>
      <c r="AL7" s="307"/>
      <c r="AM7" s="305">
        <v>1</v>
      </c>
      <c r="AN7" s="306"/>
      <c r="AO7" s="307"/>
      <c r="AP7" s="329">
        <v>1</v>
      </c>
      <c r="AQ7" s="330"/>
      <c r="AR7" s="331"/>
      <c r="AS7" s="305"/>
      <c r="AT7" s="306"/>
      <c r="AU7" s="307"/>
      <c r="AV7" s="305"/>
      <c r="AW7" s="306"/>
      <c r="AX7" s="307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7"/>
      <c r="BK7" s="305"/>
      <c r="BL7" s="306"/>
      <c r="BM7" s="307"/>
      <c r="BN7" s="305"/>
      <c r="BO7" s="306"/>
      <c r="BP7" s="307"/>
      <c r="BQ7" s="301"/>
      <c r="BR7" s="302"/>
      <c r="BS7" s="303"/>
      <c r="BT7" s="301"/>
      <c r="BU7" s="302"/>
      <c r="BV7" s="303"/>
      <c r="BW7" s="301"/>
      <c r="BX7" s="302"/>
      <c r="BY7" s="303"/>
      <c r="BZ7" s="301"/>
      <c r="CA7" s="302"/>
      <c r="CB7" s="303"/>
      <c r="CC7" s="301"/>
      <c r="CD7" s="302"/>
      <c r="CE7" s="303"/>
      <c r="CF7" s="301"/>
      <c r="CG7" s="302"/>
      <c r="CH7" s="303"/>
      <c r="CI7" s="301"/>
      <c r="CJ7" s="302"/>
      <c r="CK7" s="303"/>
      <c r="CL7" s="301"/>
      <c r="CM7" s="302"/>
      <c r="CN7" s="303"/>
      <c r="CO7" s="301"/>
      <c r="CP7" s="302"/>
      <c r="CQ7" s="303"/>
      <c r="CR7" s="301"/>
      <c r="CS7" s="302"/>
      <c r="CT7" s="303"/>
      <c r="CU7" s="301"/>
      <c r="CV7" s="302"/>
      <c r="CW7" s="303"/>
      <c r="CX7" s="301"/>
      <c r="CY7" s="302"/>
      <c r="CZ7" s="303"/>
      <c r="DA7" s="301"/>
      <c r="DB7" s="302"/>
      <c r="DC7" s="303"/>
      <c r="DD7" s="301"/>
      <c r="DE7" s="302"/>
      <c r="DF7" s="303"/>
      <c r="DG7" s="301"/>
      <c r="DH7" s="302"/>
      <c r="DI7" s="303"/>
      <c r="DJ7" s="301"/>
      <c r="DK7" s="302"/>
      <c r="DL7" s="303"/>
      <c r="DM7" s="301"/>
      <c r="DN7" s="302"/>
      <c r="DO7" s="303"/>
      <c r="DP7" s="301"/>
      <c r="DQ7" s="302"/>
      <c r="DR7" s="303"/>
      <c r="DS7" s="301"/>
      <c r="DT7" s="302"/>
      <c r="DU7" s="303"/>
      <c r="DV7" s="301"/>
      <c r="DW7" s="302"/>
      <c r="DX7" s="303"/>
      <c r="DY7" s="301"/>
      <c r="DZ7" s="302"/>
      <c r="EA7" s="303"/>
      <c r="EB7" s="301"/>
      <c r="EC7" s="302"/>
      <c r="ED7" s="303"/>
      <c r="EE7" s="301"/>
      <c r="EF7" s="302"/>
      <c r="EG7" s="303"/>
    </row>
    <row r="8" spans="1:143" ht="15.75" thickBot="1" x14ac:dyDescent="0.3">
      <c r="A8" s="116"/>
      <c r="B8" s="148" t="s">
        <v>0</v>
      </c>
      <c r="C8" s="298">
        <v>1.8</v>
      </c>
      <c r="D8" s="299"/>
      <c r="E8" s="300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323">
        <v>1.8</v>
      </c>
      <c r="P8" s="324"/>
      <c r="Q8" s="325"/>
      <c r="R8" s="295">
        <v>1.8</v>
      </c>
      <c r="S8" s="296"/>
      <c r="T8" s="297"/>
      <c r="U8" s="295">
        <v>1.8</v>
      </c>
      <c r="V8" s="296"/>
      <c r="W8" s="297"/>
      <c r="X8" s="323">
        <v>1.8</v>
      </c>
      <c r="Y8" s="324"/>
      <c r="Z8" s="325"/>
      <c r="AA8" s="295">
        <v>1.8</v>
      </c>
      <c r="AB8" s="296"/>
      <c r="AC8" s="297"/>
      <c r="AD8" s="298">
        <v>1.6</v>
      </c>
      <c r="AE8" s="299"/>
      <c r="AF8" s="300"/>
      <c r="AG8" s="295">
        <v>1.4</v>
      </c>
      <c r="AH8" s="296"/>
      <c r="AI8" s="297"/>
      <c r="AJ8" s="298">
        <v>1.4</v>
      </c>
      <c r="AK8" s="299"/>
      <c r="AL8" s="300"/>
      <c r="AM8" s="298">
        <v>1.2</v>
      </c>
      <c r="AN8" s="299"/>
      <c r="AO8" s="300"/>
      <c r="AP8" s="332">
        <v>1</v>
      </c>
      <c r="AQ8" s="333"/>
      <c r="AR8" s="319"/>
      <c r="AS8" s="298"/>
      <c r="AT8" s="299"/>
      <c r="AU8" s="300"/>
      <c r="AV8" s="298"/>
      <c r="AW8" s="299"/>
      <c r="AX8" s="300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0"/>
      <c r="BK8" s="298"/>
      <c r="BL8" s="299"/>
      <c r="BM8" s="300"/>
      <c r="BN8" s="298"/>
      <c r="BO8" s="299"/>
      <c r="BP8" s="300"/>
      <c r="BQ8" s="295"/>
      <c r="BR8" s="296"/>
      <c r="BS8" s="297"/>
      <c r="BT8" s="295"/>
      <c r="BU8" s="296"/>
      <c r="BV8" s="297"/>
      <c r="BW8" s="295"/>
      <c r="BX8" s="296"/>
      <c r="BY8" s="297"/>
      <c r="BZ8" s="295"/>
      <c r="CA8" s="296"/>
      <c r="CB8" s="297"/>
      <c r="CC8" s="295"/>
      <c r="CD8" s="296"/>
      <c r="CE8" s="297"/>
      <c r="CF8" s="295"/>
      <c r="CG8" s="296"/>
      <c r="CH8" s="297"/>
      <c r="CI8" s="295"/>
      <c r="CJ8" s="296"/>
      <c r="CK8" s="297"/>
      <c r="CL8" s="295"/>
      <c r="CM8" s="296"/>
      <c r="CN8" s="297"/>
      <c r="CO8" s="295"/>
      <c r="CP8" s="296"/>
      <c r="CQ8" s="297"/>
      <c r="CR8" s="295"/>
      <c r="CS8" s="296"/>
      <c r="CT8" s="297"/>
      <c r="CU8" s="295"/>
      <c r="CV8" s="296"/>
      <c r="CW8" s="297"/>
      <c r="CX8" s="295"/>
      <c r="CY8" s="296"/>
      <c r="CZ8" s="297"/>
      <c r="DA8" s="295"/>
      <c r="DB8" s="296"/>
      <c r="DC8" s="297"/>
      <c r="DD8" s="295"/>
      <c r="DE8" s="296"/>
      <c r="DF8" s="297"/>
      <c r="DG8" s="295"/>
      <c r="DH8" s="296"/>
      <c r="DI8" s="297"/>
      <c r="DJ8" s="295"/>
      <c r="DK8" s="296"/>
      <c r="DL8" s="297"/>
      <c r="DM8" s="295"/>
      <c r="DN8" s="296"/>
      <c r="DO8" s="297"/>
      <c r="DP8" s="295"/>
      <c r="DQ8" s="296"/>
      <c r="DR8" s="297"/>
      <c r="DS8" s="295"/>
      <c r="DT8" s="296"/>
      <c r="DU8" s="297"/>
      <c r="DV8" s="295"/>
      <c r="DW8" s="296"/>
      <c r="DX8" s="297"/>
      <c r="DY8" s="295"/>
      <c r="DZ8" s="296"/>
      <c r="EA8" s="297"/>
      <c r="EB8" s="295"/>
      <c r="EC8" s="296"/>
      <c r="ED8" s="297"/>
      <c r="EE8" s="295"/>
      <c r="EF8" s="296"/>
      <c r="EG8" s="297"/>
    </row>
    <row r="9" spans="1:143" ht="30.75" thickBot="1" x14ac:dyDescent="0.3">
      <c r="A9" s="116"/>
      <c r="B9" s="148"/>
      <c r="C9" s="132" t="s">
        <v>2</v>
      </c>
      <c r="D9" s="67" t="s">
        <v>3</v>
      </c>
      <c r="E9" s="6" t="s">
        <v>6</v>
      </c>
      <c r="F9" s="6" t="s">
        <v>2</v>
      </c>
      <c r="G9" s="67" t="s">
        <v>3</v>
      </c>
      <c r="H9" s="6" t="s">
        <v>6</v>
      </c>
      <c r="I9" s="6" t="s">
        <v>2</v>
      </c>
      <c r="J9" s="67" t="s">
        <v>3</v>
      </c>
      <c r="K9" s="6" t="s">
        <v>6</v>
      </c>
      <c r="L9" s="6" t="s">
        <v>2</v>
      </c>
      <c r="M9" s="67" t="s">
        <v>3</v>
      </c>
      <c r="N9" s="6" t="s">
        <v>6</v>
      </c>
      <c r="O9" s="6" t="s">
        <v>2</v>
      </c>
      <c r="P9" s="67" t="s">
        <v>3</v>
      </c>
      <c r="Q9" s="6" t="s">
        <v>6</v>
      </c>
      <c r="R9" s="6" t="s">
        <v>2</v>
      </c>
      <c r="S9" s="67" t="s">
        <v>3</v>
      </c>
      <c r="T9" s="6" t="s">
        <v>6</v>
      </c>
      <c r="U9" s="6" t="s">
        <v>2</v>
      </c>
      <c r="V9" s="67" t="s">
        <v>3</v>
      </c>
      <c r="W9" s="6" t="s">
        <v>6</v>
      </c>
      <c r="X9" s="6" t="s">
        <v>2</v>
      </c>
      <c r="Y9" s="67" t="s">
        <v>3</v>
      </c>
      <c r="Z9" s="6" t="s">
        <v>6</v>
      </c>
      <c r="AA9" s="6" t="s">
        <v>2</v>
      </c>
      <c r="AB9" s="67" t="s">
        <v>3</v>
      </c>
      <c r="AC9" s="6" t="s">
        <v>6</v>
      </c>
      <c r="AD9" s="6" t="s">
        <v>2</v>
      </c>
      <c r="AE9" s="67" t="s">
        <v>3</v>
      </c>
      <c r="AF9" s="6" t="s">
        <v>6</v>
      </c>
      <c r="AG9" s="39" t="s">
        <v>2</v>
      </c>
      <c r="AH9" s="134" t="s">
        <v>3</v>
      </c>
      <c r="AI9" s="39" t="s">
        <v>6</v>
      </c>
      <c r="AJ9" s="6" t="s">
        <v>2</v>
      </c>
      <c r="AK9" s="67" t="s">
        <v>3</v>
      </c>
      <c r="AL9" s="6" t="s">
        <v>6</v>
      </c>
      <c r="AM9" s="6" t="s">
        <v>2</v>
      </c>
      <c r="AN9" s="67" t="s">
        <v>3</v>
      </c>
      <c r="AO9" s="6" t="s">
        <v>6</v>
      </c>
      <c r="AP9" s="6" t="s">
        <v>2</v>
      </c>
      <c r="AQ9" s="67" t="s">
        <v>3</v>
      </c>
      <c r="AR9" s="6" t="s">
        <v>6</v>
      </c>
      <c r="AS9" s="6" t="s">
        <v>2</v>
      </c>
      <c r="AT9" s="67" t="s">
        <v>3</v>
      </c>
      <c r="AU9" s="6" t="s">
        <v>6</v>
      </c>
      <c r="AV9" s="6" t="s">
        <v>2</v>
      </c>
      <c r="AW9" s="67" t="s">
        <v>3</v>
      </c>
      <c r="AX9" s="6" t="s">
        <v>6</v>
      </c>
      <c r="AY9" s="6" t="s">
        <v>2</v>
      </c>
      <c r="AZ9" s="67" t="s">
        <v>3</v>
      </c>
      <c r="BA9" s="6" t="s">
        <v>6</v>
      </c>
      <c r="BB9" s="6" t="s">
        <v>2</v>
      </c>
      <c r="BC9" s="67" t="s">
        <v>3</v>
      </c>
      <c r="BD9" s="6" t="s">
        <v>6</v>
      </c>
      <c r="BE9" s="6" t="s">
        <v>2</v>
      </c>
      <c r="BF9" s="67" t="s">
        <v>3</v>
      </c>
      <c r="BG9" s="6" t="s">
        <v>6</v>
      </c>
      <c r="BH9" s="6" t="s">
        <v>2</v>
      </c>
      <c r="BI9" s="67" t="s">
        <v>3</v>
      </c>
      <c r="BJ9" s="6" t="s">
        <v>6</v>
      </c>
      <c r="BK9" s="6" t="s">
        <v>2</v>
      </c>
      <c r="BL9" s="67" t="s">
        <v>3</v>
      </c>
      <c r="BM9" s="6" t="s">
        <v>6</v>
      </c>
      <c r="BN9" s="6" t="s">
        <v>2</v>
      </c>
      <c r="BO9" s="67" t="s">
        <v>3</v>
      </c>
      <c r="BP9" s="6" t="s">
        <v>6</v>
      </c>
      <c r="BQ9" s="6" t="s">
        <v>2</v>
      </c>
      <c r="BR9" s="67" t="s">
        <v>3</v>
      </c>
      <c r="BS9" s="6" t="s">
        <v>6</v>
      </c>
      <c r="BT9" s="6" t="s">
        <v>2</v>
      </c>
      <c r="BU9" s="67" t="s">
        <v>3</v>
      </c>
      <c r="BV9" s="6" t="s">
        <v>6</v>
      </c>
      <c r="BW9" s="6" t="s">
        <v>2</v>
      </c>
      <c r="BX9" s="67" t="s">
        <v>3</v>
      </c>
      <c r="BY9" s="6" t="s">
        <v>6</v>
      </c>
      <c r="BZ9" s="6" t="s">
        <v>2</v>
      </c>
      <c r="CA9" s="67" t="s">
        <v>3</v>
      </c>
      <c r="CB9" s="6" t="s">
        <v>6</v>
      </c>
      <c r="CC9" s="6" t="s">
        <v>2</v>
      </c>
      <c r="CD9" s="67" t="s">
        <v>3</v>
      </c>
      <c r="CE9" s="6" t="s">
        <v>6</v>
      </c>
      <c r="CF9" s="6" t="s">
        <v>2</v>
      </c>
      <c r="CG9" s="67" t="s">
        <v>3</v>
      </c>
      <c r="CH9" s="6" t="s">
        <v>6</v>
      </c>
      <c r="CI9" s="6" t="s">
        <v>2</v>
      </c>
      <c r="CJ9" s="67" t="s">
        <v>3</v>
      </c>
      <c r="CK9" s="6" t="s">
        <v>6</v>
      </c>
      <c r="CL9" s="6" t="s">
        <v>2</v>
      </c>
      <c r="CM9" s="67" t="s">
        <v>3</v>
      </c>
      <c r="CN9" s="6" t="s">
        <v>6</v>
      </c>
      <c r="CO9" s="6" t="s">
        <v>2</v>
      </c>
      <c r="CP9" s="67" t="s">
        <v>3</v>
      </c>
      <c r="CQ9" s="6" t="s">
        <v>6</v>
      </c>
      <c r="CR9" s="6" t="s">
        <v>2</v>
      </c>
      <c r="CS9" s="67" t="s">
        <v>3</v>
      </c>
      <c r="CT9" s="6" t="s">
        <v>6</v>
      </c>
      <c r="CU9" s="6" t="s">
        <v>2</v>
      </c>
      <c r="CV9" s="67" t="s">
        <v>3</v>
      </c>
      <c r="CW9" s="6" t="s">
        <v>6</v>
      </c>
      <c r="CX9" s="6" t="s">
        <v>2</v>
      </c>
      <c r="CY9" s="67" t="s">
        <v>3</v>
      </c>
      <c r="CZ9" s="6" t="s">
        <v>6</v>
      </c>
      <c r="DA9" s="6" t="s">
        <v>2</v>
      </c>
      <c r="DB9" s="67" t="s">
        <v>3</v>
      </c>
      <c r="DC9" s="6" t="s">
        <v>6</v>
      </c>
      <c r="DD9" s="6" t="s">
        <v>2</v>
      </c>
      <c r="DE9" s="67" t="s">
        <v>3</v>
      </c>
      <c r="DF9" s="6" t="s">
        <v>6</v>
      </c>
      <c r="DG9" s="6" t="s">
        <v>2</v>
      </c>
      <c r="DH9" s="67" t="s">
        <v>3</v>
      </c>
      <c r="DI9" s="6" t="s">
        <v>6</v>
      </c>
      <c r="DJ9" s="6" t="s">
        <v>2</v>
      </c>
      <c r="DK9" s="67" t="s">
        <v>3</v>
      </c>
      <c r="DL9" s="6" t="s">
        <v>6</v>
      </c>
      <c r="DM9" s="6" t="s">
        <v>2</v>
      </c>
      <c r="DN9" s="67" t="s">
        <v>3</v>
      </c>
      <c r="DO9" s="6" t="s">
        <v>6</v>
      </c>
      <c r="DP9" s="6" t="s">
        <v>2</v>
      </c>
      <c r="DQ9" s="67" t="s">
        <v>3</v>
      </c>
      <c r="DR9" s="6" t="s">
        <v>6</v>
      </c>
      <c r="DS9" s="6" t="s">
        <v>2</v>
      </c>
      <c r="DT9" s="67" t="s">
        <v>3</v>
      </c>
      <c r="DU9" s="6" t="s">
        <v>6</v>
      </c>
      <c r="DV9" s="6" t="s">
        <v>2</v>
      </c>
      <c r="DW9" s="67" t="s">
        <v>3</v>
      </c>
      <c r="DX9" s="6" t="s">
        <v>6</v>
      </c>
      <c r="DY9" s="6" t="s">
        <v>2</v>
      </c>
      <c r="DZ9" s="67" t="s">
        <v>3</v>
      </c>
      <c r="EA9" s="6" t="s">
        <v>6</v>
      </c>
      <c r="EB9" s="6" t="s">
        <v>2</v>
      </c>
      <c r="EC9" s="67" t="s">
        <v>3</v>
      </c>
      <c r="ED9" s="6" t="s">
        <v>6</v>
      </c>
      <c r="EE9" s="6" t="s">
        <v>2</v>
      </c>
      <c r="EF9" s="67" t="s">
        <v>3</v>
      </c>
      <c r="EG9" s="6" t="s">
        <v>6</v>
      </c>
      <c r="EH9" s="64" t="s">
        <v>7</v>
      </c>
      <c r="EI9" s="291" t="s">
        <v>8</v>
      </c>
      <c r="EJ9" s="291"/>
      <c r="EK9" s="291"/>
      <c r="EL9" s="68" t="s">
        <v>9</v>
      </c>
    </row>
    <row r="10" spans="1:143" ht="16.899999999999999" customHeight="1" x14ac:dyDescent="0.25">
      <c r="A10" s="14">
        <f t="shared" ref="A10:A17" si="0">A9+1</f>
        <v>1</v>
      </c>
      <c r="B10" s="116" t="s">
        <v>25</v>
      </c>
      <c r="C10" s="147">
        <v>15</v>
      </c>
      <c r="D10" s="126">
        <f t="shared" ref="D10:D17" ca="1" si="1">IF(C10&gt;0,(INDIRECT(ADDRESS(C10,$C$7,,,"ТаблицаСоответствия"))+E10)*$C$8,0)</f>
        <v>97.2</v>
      </c>
      <c r="E10" s="8"/>
      <c r="F10" s="11"/>
      <c r="G10" s="126">
        <f t="shared" ref="G10:G17" ca="1" si="2">IF(F10&gt;0,(INDIRECT(ADDRESS(F10,$F$7,,,"ТаблицаСоответствия"))+H10)*$F$8,0)</f>
        <v>0</v>
      </c>
      <c r="H10" s="8"/>
      <c r="I10" s="11">
        <v>16</v>
      </c>
      <c r="J10" s="126">
        <f t="shared" ref="J10:J17" ca="1" si="3">IF(I10&gt;0,(INDIRECT(ADDRESS(I10,$I$7,,,"ТаблицаСоответствия"))+K10)*$I$8,0)</f>
        <v>54</v>
      </c>
      <c r="K10" s="8"/>
      <c r="L10" s="11">
        <v>14</v>
      </c>
      <c r="M10" s="126">
        <f t="shared" ref="M10:M17" ca="1" si="4">IF(L10&gt;0,(INDIRECT(ADDRESS(L10,$L$7,,,"ТаблицаСоответствия"))+N10)*$L$8,0)</f>
        <v>104.4</v>
      </c>
      <c r="N10" s="8"/>
      <c r="O10" s="11"/>
      <c r="P10" s="126">
        <f t="shared" ref="P10:P17" ca="1" si="5">IF(O10&gt;0,(INDIRECT(ADDRESS(O10,$O$7,,,"ТаблицаСоответствия"))+Q10)*$O$8,0)</f>
        <v>0</v>
      </c>
      <c r="Q10" s="8"/>
      <c r="R10" s="11">
        <v>5</v>
      </c>
      <c r="S10" s="126">
        <f t="shared" ref="S10:S17" ca="1" si="6">IF(R10&gt;0,(INDIRECT(ADDRESS(R10,$R$7,,,"ТаблицаСоответствия"))+T10)*$R$8,0)</f>
        <v>32.4</v>
      </c>
      <c r="T10" s="8"/>
      <c r="U10" s="11">
        <v>14</v>
      </c>
      <c r="V10" s="126">
        <f t="shared" ref="V10:V17" ca="1" si="7">IF(U10&gt;0,(INDIRECT(ADDRESS(U10,$U$7,,,"ТаблицаСоответствия"))+W10)*$U$8,0)</f>
        <v>104.4</v>
      </c>
      <c r="W10" s="8"/>
      <c r="X10" s="11"/>
      <c r="Y10" s="126">
        <f t="shared" ref="Y10:Y17" ca="1" si="8">IF(X10&gt;0,(INDIRECT(ADDRESS(X10,$X$7,,,"ТаблицаСоответствия"))+Z10)*$X$8,0)</f>
        <v>0</v>
      </c>
      <c r="Z10" s="8"/>
      <c r="AA10" s="11">
        <v>15</v>
      </c>
      <c r="AB10" s="126">
        <f t="shared" ref="AB10:AB17" ca="1" si="9">IF(AA10&gt;0,(INDIRECT(ADDRESS(AA10,$AA$7,,,"ТаблицаСоответствия"))+AC10)*$AA$8,0)</f>
        <v>54</v>
      </c>
      <c r="AC10" s="8"/>
      <c r="AD10" s="11">
        <v>4</v>
      </c>
      <c r="AE10" s="126">
        <f t="shared" ref="AE10:AE17" ca="1" si="10">IF(AD10&gt;0,(INDIRECT(ADDRESS(AD10,$AD$7,,,"ТаблицаСоответствия"))+AF10)*$AD$8,0)</f>
        <v>73.600000000000009</v>
      </c>
      <c r="AF10" s="8"/>
      <c r="AG10" s="11">
        <v>1</v>
      </c>
      <c r="AH10" s="162">
        <f t="shared" ref="AH10:AH17" ca="1" si="11">IF(AG10&gt;0,(INDIRECT(ADDRESS(AG10,$AG$7,,,"ТаблицаСоответствия"))+AI10)*$AG$8,0)</f>
        <v>16.799999999999997</v>
      </c>
      <c r="AI10" s="33"/>
      <c r="AJ10" s="11">
        <v>1</v>
      </c>
      <c r="AK10" s="126">
        <f t="shared" ref="AK10:AK17" ca="1" si="12">IF(AJ10&gt;0,(INDIRECT(ADDRESS(AJ10,$AJ$7,,,"ТаблицаСоответствия"))+AL10)*$AJ$8,0)</f>
        <v>16.799999999999997</v>
      </c>
      <c r="AL10" s="8"/>
      <c r="AM10" s="11">
        <v>1</v>
      </c>
      <c r="AN10" s="126">
        <f t="shared" ref="AN10:AN17" ca="1" si="13">IF(AM10&gt;0,(INDIRECT(ADDRESS(AM10,$AM$7,,,"ТаблицаСоответствия"))+AO10)*$AM$8,0)</f>
        <v>14.399999999999999</v>
      </c>
      <c r="AO10" s="8"/>
      <c r="AP10" s="11"/>
      <c r="AQ10" s="126">
        <f t="shared" ref="AQ10:AQ17" ca="1" si="14">IF(AP10&gt;0,(INDIRECT(ADDRESS(AP10,$AP$7,,,"ТаблицаСоответствия"))+AR10)*$AP$8,0)</f>
        <v>0</v>
      </c>
      <c r="AR10" s="8"/>
      <c r="AS10" s="11"/>
      <c r="AT10" s="126">
        <f t="shared" ref="AT10:AT17" ca="1" si="15">IF(AS10&gt;0,(INDIRECT(ADDRESS(AS10,$AS$7,,,"ТаблицаСоответствия"))+AU10)*$AS$8,0)</f>
        <v>0</v>
      </c>
      <c r="AU10" s="8"/>
      <c r="AV10" s="11"/>
      <c r="AW10" s="126">
        <f t="shared" ref="AW10:AW17" ca="1" si="16">IF(AV10&gt;0,(INDIRECT(ADDRESS(AV10,$AV$7,,,"ТаблицаСоответствия"))+AX10)*$AV$8,0)</f>
        <v>0</v>
      </c>
      <c r="AX10" s="8"/>
      <c r="AY10" s="11"/>
      <c r="AZ10" s="126">
        <f t="shared" ref="AZ10:AZ17" ca="1" si="17">IF(AY10&gt;0,(INDIRECT(ADDRESS(AY10,$AY$7,,,"ТаблицаСоответствия"))+BA10)*$AY$8,0)</f>
        <v>0</v>
      </c>
      <c r="BA10" s="8"/>
      <c r="BB10" s="11"/>
      <c r="BC10" s="126">
        <f t="shared" ref="BC10:BC17" ca="1" si="18">IF(BB10&gt;0,(INDIRECT(ADDRESS(BB10,$BB$7,,,"ТаблицаСоответствия"))+BD10)*$BB$8,0)</f>
        <v>0</v>
      </c>
      <c r="BD10" s="8"/>
      <c r="BE10" s="11"/>
      <c r="BF10" s="126">
        <f t="shared" ref="BF10:BF17" ca="1" si="19">IF(BE10&gt;0,(INDIRECT(ADDRESS(BE10,$BE$7,,,"ТаблицаСоответствия"))+BG10)*$BE$8,0)</f>
        <v>0</v>
      </c>
      <c r="BG10" s="8"/>
      <c r="BH10" s="11"/>
      <c r="BI10" s="126">
        <f t="shared" ref="BI10:BI17" ca="1" si="20">IF(BH10&gt;0,(INDIRECT(ADDRESS(BH10,$BH$7,,,"ТаблицаСоответствия"))+BJ10)*$BH$8,0)</f>
        <v>0</v>
      </c>
      <c r="BJ10" s="8"/>
      <c r="BK10" s="11"/>
      <c r="BL10" s="126">
        <f t="shared" ref="BL10:BL17" ca="1" si="21">IF(BK10&gt;0,(INDIRECT(ADDRESS(BK10,$BK$7,,,"ТаблицаСоответствия"))+BM10)*$BK$8,0)</f>
        <v>0</v>
      </c>
      <c r="BM10" s="8"/>
      <c r="BN10" s="11"/>
      <c r="BO10" s="126">
        <f t="shared" ref="BO10:BO17" ca="1" si="22">IF(BN10&gt;0,(INDIRECT(ADDRESS(BN10,$BN$7,,,"ТаблицаСоответствия"))+BP10)*$BN$8,0)</f>
        <v>0</v>
      </c>
      <c r="BP10" s="8"/>
      <c r="BQ10" s="11"/>
      <c r="BR10" s="7">
        <f t="shared" ref="BR10:BR17" ca="1" si="23">IF(BQ10&gt;0,ROUND((INDIRECT(ADDRESS(BQ10,$BQ$7,,,"ТаблицаСоответствия"))+BS10)*$BQ$8,0),)</f>
        <v>0</v>
      </c>
      <c r="BS10" s="8"/>
      <c r="BT10" s="11"/>
      <c r="BU10" s="7">
        <f t="shared" ref="BU10:BU17" ca="1" si="24">IF(BT10&gt;0,ROUND((INDIRECT(ADDRESS(BT10,$BT$7,,,"ТаблицаСоответствия"))+BV10)*$BT$8,0),)</f>
        <v>0</v>
      </c>
      <c r="BV10" s="8"/>
      <c r="BW10" s="11"/>
      <c r="BX10" s="7">
        <f t="shared" ref="BX10:BX17" ca="1" si="25">IF(BW10&gt;0,ROUND((INDIRECT(ADDRESS(BW10,$BW$7,,,"ТаблицаСоответствия"))+BY10)*$BW$8,0),)</f>
        <v>0</v>
      </c>
      <c r="BY10" s="8"/>
      <c r="BZ10" s="11"/>
      <c r="CA10" s="7">
        <f t="shared" ref="CA10:CA17" ca="1" si="26">IF(BZ10&gt;0,ROUND((INDIRECT(ADDRESS(BZ10,$BZ$7,,,"ТаблицаСоответствия"))+CB10)*$BZ$8,0),)</f>
        <v>0</v>
      </c>
      <c r="CB10" s="8"/>
      <c r="CC10" s="11"/>
      <c r="CD10" s="7">
        <f t="shared" ref="CD10:CD17" ca="1" si="27">IF(CC10&gt;0,ROUND((INDIRECT(ADDRESS(CC10,$CC$7,,,"ТаблицаСоответствия"))+CE10)*$CC$8,0),)</f>
        <v>0</v>
      </c>
      <c r="CE10" s="8"/>
      <c r="CF10" s="11"/>
      <c r="CG10" s="7">
        <f t="shared" ref="CG10:CG17" ca="1" si="28">IF(CF10&gt;0,ROUND((INDIRECT(ADDRESS(CF10,$CF$7,,,"ТаблицаСоответствия"))+CH10)*$CF$8,0),)</f>
        <v>0</v>
      </c>
      <c r="CH10" s="8"/>
      <c r="CI10" s="11"/>
      <c r="CJ10" s="7">
        <f t="shared" ref="CJ10:CJ17" ca="1" si="29">IF(CI10&gt;0,ROUND((INDIRECT(ADDRESS(CI10,$CI$7,,,"ТаблицаСоответствия"))+CK10)*$CI$8,0),)</f>
        <v>0</v>
      </c>
      <c r="CK10" s="8"/>
      <c r="CL10" s="11"/>
      <c r="CM10" s="7">
        <f t="shared" ref="CM10:CM17" ca="1" si="30">IF(CL10&gt;0,ROUND((INDIRECT(ADDRESS(CL10,$CL$7,,,"ТаблицаСоответствия"))+CN10)*$CL$8,0),)</f>
        <v>0</v>
      </c>
      <c r="CN10" s="8"/>
      <c r="CO10" s="11"/>
      <c r="CP10" s="7">
        <f t="shared" ref="CP10:CP17" ca="1" si="31">IF(CO10&gt;0,ROUND((INDIRECT(ADDRESS(CO10,$CO$7,,,"ТаблицаСоответствия"))+CQ10)*$CO$8,0),)</f>
        <v>0</v>
      </c>
      <c r="CQ10" s="8"/>
      <c r="CR10" s="11"/>
      <c r="CS10" s="7">
        <f t="shared" ref="CS10:CS17" ca="1" si="32">IF(CR10&gt;0,ROUND((INDIRECT(ADDRESS(CR10,$CR$7,,,"ТаблицаСоответствия"))+CT10)*$CR$8,0),)</f>
        <v>0</v>
      </c>
      <c r="CT10" s="8"/>
      <c r="CU10" s="11"/>
      <c r="CV10" s="7">
        <f t="shared" ref="CV10:CV17" ca="1" si="33">IF(CU10&gt;0,ROUND((INDIRECT(ADDRESS(CU10,$CU$7,,,"ТаблицаСоответствия"))+CW10)*$CU$8,0),)</f>
        <v>0</v>
      </c>
      <c r="CW10" s="8"/>
      <c r="CX10" s="11"/>
      <c r="CY10" s="7">
        <f t="shared" ref="CY10:CY17" ca="1" si="34">IF(CX10&gt;0,ROUND((INDIRECT(ADDRESS(CX10,$CX$7,,,"ТаблицаСоответствия"))+CZ10)*$CX$8,0),)</f>
        <v>0</v>
      </c>
      <c r="CZ10" s="8"/>
      <c r="DA10" s="11"/>
      <c r="DB10" s="7">
        <f t="shared" ref="DB10:DB17" ca="1" si="35">IF(DA10&gt;0,ROUND((INDIRECT(ADDRESS(DA10,$DA$7,,,"ТаблицаСоответствия"))+DC10)*$DA$8,0),)</f>
        <v>0</v>
      </c>
      <c r="DC10" s="8"/>
      <c r="DD10" s="11"/>
      <c r="DE10" s="7">
        <f t="shared" ref="DE10:DE17" ca="1" si="36">IF(DD10&gt;0,ROUND((INDIRECT(ADDRESS(DD10,$DD$7,,,"ТаблицаСоответствия"))+DF10)*$DD$8,0),)</f>
        <v>0</v>
      </c>
      <c r="DF10" s="8"/>
      <c r="DG10" s="11"/>
      <c r="DH10" s="7">
        <f t="shared" ref="DH10:DH17" ca="1" si="37">IF(DG10&gt;0,ROUND((INDIRECT(ADDRESS(DG10,$DG$7,,,"ТаблицаСоответствия"))+DI10)*$DG$8,0),)</f>
        <v>0</v>
      </c>
      <c r="DI10" s="8"/>
      <c r="DJ10" s="11"/>
      <c r="DK10" s="7">
        <f t="shared" ref="DK10:DK17" ca="1" si="38">IF(DJ10&gt;0,ROUND((INDIRECT(ADDRESS(DJ10,$DJ$7,,,"ТаблицаСоответствия"))+DL10)*$DJ$8,0),)</f>
        <v>0</v>
      </c>
      <c r="DL10" s="8"/>
      <c r="DM10" s="11"/>
      <c r="DN10" s="7">
        <f t="shared" ref="DN10:DN17" ca="1" si="39">IF(DM10&gt;0,ROUND((INDIRECT(ADDRESS(DM10,$DM$7,,,"ТаблицаСоответствия"))+DO10)*$DM$8,0),)</f>
        <v>0</v>
      </c>
      <c r="DO10" s="8"/>
      <c r="DP10" s="11"/>
      <c r="DQ10" s="7">
        <f t="shared" ref="DQ10:DQ17" ca="1" si="40">IF(DP10&gt;0,ROUND((INDIRECT(ADDRESS(DP10,$DP$7,,,"ТаблицаСоответствия"))+DR10)*$DP$8,0),)</f>
        <v>0</v>
      </c>
      <c r="DR10" s="8"/>
      <c r="DS10" s="11"/>
      <c r="DT10" s="7">
        <f t="shared" ref="DT10:DT17" ca="1" si="41">IF(DS10&gt;0,ROUND((INDIRECT(ADDRESS(DS10,$DS$7,,,"ТаблицаСоответствия"))+DU10)*$DS$8,0),)</f>
        <v>0</v>
      </c>
      <c r="DU10" s="8"/>
      <c r="DV10" s="11"/>
      <c r="DW10" s="7">
        <f t="shared" ref="DW10:DW17" ca="1" si="42">IF(DV10&gt;0,ROUND((INDIRECT(ADDRESS(DV10,$DV$7,,,"ТаблицаСоответствия"))+DX10)*$DV$8,0),)</f>
        <v>0</v>
      </c>
      <c r="DX10" s="8"/>
      <c r="DY10" s="11"/>
      <c r="DZ10" s="7">
        <f t="shared" ref="DZ10:DZ17" ca="1" si="43">IF(DY10&gt;0,ROUND((INDIRECT(ADDRESS(DY10,$DY$7,,,"ТаблицаСоответствия"))+EA10)*$DY$8,0),)</f>
        <v>0</v>
      </c>
      <c r="EA10" s="8"/>
      <c r="EB10" s="11"/>
      <c r="EC10" s="7">
        <f t="shared" ref="EC10:EC17" ca="1" si="44">IF(EB10&gt;0,ROUND((INDIRECT(ADDRESS(EB10,$EB$7,,,"ТаблицаСоответствия"))+ED10)*$EB$8,0),)</f>
        <v>0</v>
      </c>
      <c r="ED10" s="8"/>
      <c r="EE10" s="11"/>
      <c r="EF10" s="7">
        <f t="shared" ref="EF10:EF17" ca="1" si="45">IF(EE10&gt;0,ROUND((INDIRECT(ADDRESS(EE10,$EE$7,,,"ТаблицаСоответствия"))+EG10)*$EE$8,0),)</f>
        <v>0</v>
      </c>
      <c r="EG10" s="8"/>
      <c r="EH10" s="127">
        <f t="shared" ref="EH10:EH17" ca="1" si="46">SUM(CV10,CP10,AW10,P10,S10,AZ10,BC10,BF10,BR10,V10,BU10,BX10,CA10,CS10,CJ10,CM10,CD10,DH10,DK10,DN10,DQ10,DT10,DZ10,CG10,BO10,BL10,AT10,BI10,AK10,AN10,AQ10,D10,G10,J10,M10,Y10,AB10,AE10,AH10,CY10,DB10,DE10,DW10,EC10,EF10,)</f>
        <v>568</v>
      </c>
      <c r="EI10" s="287" t="str">
        <f t="shared" ref="EI10:EI16" si="47">B10</f>
        <v>Маликов Гордей - Маликова Милана</v>
      </c>
      <c r="EJ10" s="288"/>
      <c r="EK10" s="289"/>
      <c r="EL10" s="14">
        <f t="shared" ref="EL10:EL16" ca="1" si="48">IF(EH10&gt;0,RANK(EH10,$EH$10:$EH$24),0)</f>
        <v>1</v>
      </c>
    </row>
    <row r="11" spans="1:143" ht="16.899999999999999" customHeight="1" x14ac:dyDescent="0.25">
      <c r="A11" s="14">
        <f t="shared" si="0"/>
        <v>2</v>
      </c>
      <c r="B11" s="116" t="s">
        <v>42</v>
      </c>
      <c r="C11" s="76">
        <v>32</v>
      </c>
      <c r="D11" s="126">
        <f t="shared" ca="1" si="1"/>
        <v>54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/>
      <c r="M11" s="126">
        <f t="shared" ca="1" si="4"/>
        <v>0</v>
      </c>
      <c r="N11" s="9"/>
      <c r="O11" s="12"/>
      <c r="P11" s="126">
        <f t="shared" ca="1" si="5"/>
        <v>0</v>
      </c>
      <c r="Q11" s="9"/>
      <c r="R11" s="12"/>
      <c r="S11" s="126">
        <f t="shared" ca="1" si="6"/>
        <v>0</v>
      </c>
      <c r="T11" s="9"/>
      <c r="U11" s="12"/>
      <c r="V11" s="126">
        <f t="shared" ca="1" si="7"/>
        <v>0</v>
      </c>
      <c r="W11" s="9"/>
      <c r="X11" s="12"/>
      <c r="Y11" s="126">
        <f t="shared" ca="1" si="8"/>
        <v>0</v>
      </c>
      <c r="Z11" s="9"/>
      <c r="AA11" s="12"/>
      <c r="AB11" s="126">
        <f t="shared" ca="1" si="9"/>
        <v>0</v>
      </c>
      <c r="AC11" s="9"/>
      <c r="AD11" s="12">
        <v>3</v>
      </c>
      <c r="AE11" s="126">
        <f t="shared" ca="1" si="10"/>
        <v>80</v>
      </c>
      <c r="AF11" s="9"/>
      <c r="AG11" s="12">
        <v>2</v>
      </c>
      <c r="AH11" s="162">
        <f t="shared" ca="1" si="11"/>
        <v>14</v>
      </c>
      <c r="AI11" s="30"/>
      <c r="AJ11" s="12"/>
      <c r="AK11" s="126">
        <f t="shared" ca="1" si="12"/>
        <v>0</v>
      </c>
      <c r="AL11" s="9"/>
      <c r="AM11" s="12">
        <v>3</v>
      </c>
      <c r="AN11" s="126">
        <f t="shared" ca="1" si="13"/>
        <v>9.6</v>
      </c>
      <c r="AO11" s="9"/>
      <c r="AP11" s="12"/>
      <c r="AQ11" s="126">
        <f t="shared" ca="1" si="14"/>
        <v>0</v>
      </c>
      <c r="AR11" s="9"/>
      <c r="AS11" s="12"/>
      <c r="AT11" s="126">
        <f t="shared" ca="1" si="15"/>
        <v>0</v>
      </c>
      <c r="AU11" s="9"/>
      <c r="AV11" s="12"/>
      <c r="AW11" s="126">
        <f t="shared" ca="1" si="16"/>
        <v>0</v>
      </c>
      <c r="AX11" s="9"/>
      <c r="AY11" s="12"/>
      <c r="AZ11" s="126">
        <f t="shared" ca="1" si="17"/>
        <v>0</v>
      </c>
      <c r="BA11" s="9"/>
      <c r="BB11" s="12"/>
      <c r="BC11" s="126">
        <f t="shared" ca="1" si="18"/>
        <v>0</v>
      </c>
      <c r="BD11" s="9"/>
      <c r="BE11" s="12"/>
      <c r="BF11" s="126">
        <f t="shared" ca="1" si="19"/>
        <v>0</v>
      </c>
      <c r="BG11" s="9"/>
      <c r="BH11" s="12"/>
      <c r="BI11" s="126">
        <f t="shared" ca="1" si="20"/>
        <v>0</v>
      </c>
      <c r="BJ11" s="9"/>
      <c r="BK11" s="12"/>
      <c r="BL11" s="126">
        <f t="shared" ca="1" si="21"/>
        <v>0</v>
      </c>
      <c r="BM11" s="9"/>
      <c r="BN11" s="12"/>
      <c r="BO11" s="126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7">
        <f t="shared" ca="1" si="29"/>
        <v>0</v>
      </c>
      <c r="CK11" s="9"/>
      <c r="CL11" s="12"/>
      <c r="CM11" s="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7">
        <f t="shared" ca="1" si="46"/>
        <v>157.6</v>
      </c>
      <c r="EI11" s="287" t="str">
        <f t="shared" si="47"/>
        <v>Черенков Илья - Зачес Милана</v>
      </c>
      <c r="EJ11" s="288"/>
      <c r="EK11" s="289"/>
      <c r="EL11" s="14">
        <f t="shared" ca="1" si="48"/>
        <v>2</v>
      </c>
    </row>
    <row r="12" spans="1:143" ht="16.899999999999999" customHeight="1" x14ac:dyDescent="0.25">
      <c r="A12" s="14">
        <f t="shared" si="0"/>
        <v>3</v>
      </c>
      <c r="B12" s="116" t="s">
        <v>39</v>
      </c>
      <c r="C12" s="76">
        <v>43</v>
      </c>
      <c r="D12" s="126">
        <f t="shared" ca="1" si="1"/>
        <v>32.4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>
        <v>39</v>
      </c>
      <c r="M12" s="126">
        <f t="shared" ca="1" si="4"/>
        <v>39.6</v>
      </c>
      <c r="N12" s="9"/>
      <c r="O12" s="12"/>
      <c r="P12" s="126">
        <f t="shared" ca="1" si="5"/>
        <v>0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/>
      <c r="Y12" s="126">
        <f t="shared" ca="1" si="8"/>
        <v>0</v>
      </c>
      <c r="Z12" s="9"/>
      <c r="AA12" s="12"/>
      <c r="AB12" s="126">
        <f t="shared" ca="1" si="9"/>
        <v>0</v>
      </c>
      <c r="AC12" s="9"/>
      <c r="AD12" s="12">
        <v>9</v>
      </c>
      <c r="AE12" s="126">
        <f t="shared" ca="1" si="10"/>
        <v>41.6</v>
      </c>
      <c r="AF12" s="9"/>
      <c r="AG12" s="12">
        <v>3</v>
      </c>
      <c r="AH12" s="162">
        <f t="shared" ca="1" si="11"/>
        <v>11.2</v>
      </c>
      <c r="AI12" s="30"/>
      <c r="AJ12" s="12">
        <v>2</v>
      </c>
      <c r="AK12" s="126">
        <f t="shared" ca="1" si="12"/>
        <v>14</v>
      </c>
      <c r="AL12" s="9"/>
      <c r="AM12" s="12">
        <v>2</v>
      </c>
      <c r="AN12" s="126">
        <f t="shared" ca="1" si="13"/>
        <v>12</v>
      </c>
      <c r="AO12" s="9"/>
      <c r="AP12" s="12"/>
      <c r="AQ12" s="126">
        <f t="shared" ca="1" si="14"/>
        <v>0</v>
      </c>
      <c r="AR12" s="9"/>
      <c r="AS12" s="12"/>
      <c r="AT12" s="126">
        <f t="shared" ca="1" si="15"/>
        <v>0</v>
      </c>
      <c r="AU12" s="9"/>
      <c r="AV12" s="12"/>
      <c r="AW12" s="126">
        <f t="shared" ca="1" si="16"/>
        <v>0</v>
      </c>
      <c r="AX12" s="9"/>
      <c r="AY12" s="12"/>
      <c r="AZ12" s="126">
        <f t="shared" ca="1" si="17"/>
        <v>0</v>
      </c>
      <c r="BA12" s="9"/>
      <c r="BB12" s="12"/>
      <c r="BC12" s="126">
        <f t="shared" ca="1" si="18"/>
        <v>0</v>
      </c>
      <c r="BD12" s="9"/>
      <c r="BE12" s="12"/>
      <c r="BF12" s="126">
        <f t="shared" ca="1" si="19"/>
        <v>0</v>
      </c>
      <c r="BG12" s="9"/>
      <c r="BH12" s="12"/>
      <c r="BI12" s="126">
        <f t="shared" ca="1" si="20"/>
        <v>0</v>
      </c>
      <c r="BJ12" s="9"/>
      <c r="BK12" s="12"/>
      <c r="BL12" s="126">
        <f t="shared" ca="1" si="21"/>
        <v>0</v>
      </c>
      <c r="BM12" s="9"/>
      <c r="BN12" s="12"/>
      <c r="BO12" s="126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7">
        <f t="shared" ca="1" si="46"/>
        <v>150.79999999999998</v>
      </c>
      <c r="EI12" s="287" t="str">
        <f t="shared" si="47"/>
        <v>Беленко Родион - Катаман Елизавета</v>
      </c>
      <c r="EJ12" s="288"/>
      <c r="EK12" s="289"/>
      <c r="EL12" s="14">
        <f t="shared" ca="1" si="48"/>
        <v>3</v>
      </c>
    </row>
    <row r="13" spans="1:143" s="75" customFormat="1" ht="16.899999999999999" customHeight="1" x14ac:dyDescent="0.25">
      <c r="A13" s="14">
        <f t="shared" si="0"/>
        <v>4</v>
      </c>
      <c r="B13" s="116" t="s">
        <v>21</v>
      </c>
      <c r="C13" s="76"/>
      <c r="D13" s="126">
        <f t="shared" ca="1" si="1"/>
        <v>0</v>
      </c>
      <c r="E13" s="9"/>
      <c r="F13" s="12"/>
      <c r="G13" s="126">
        <f t="shared" ca="1" si="2"/>
        <v>0</v>
      </c>
      <c r="H13" s="9"/>
      <c r="I13" s="12"/>
      <c r="J13" s="126">
        <f t="shared" ca="1" si="3"/>
        <v>0</v>
      </c>
      <c r="K13" s="9"/>
      <c r="L13" s="12"/>
      <c r="M13" s="126">
        <f t="shared" ca="1" si="4"/>
        <v>0</v>
      </c>
      <c r="N13" s="9"/>
      <c r="O13" s="12"/>
      <c r="P13" s="126">
        <f t="shared" ca="1" si="5"/>
        <v>0</v>
      </c>
      <c r="Q13" s="9"/>
      <c r="R13" s="12"/>
      <c r="S13" s="126">
        <f t="shared" ca="1" si="6"/>
        <v>0</v>
      </c>
      <c r="T13" s="9"/>
      <c r="U13" s="12"/>
      <c r="V13" s="126">
        <f t="shared" ca="1" si="7"/>
        <v>0</v>
      </c>
      <c r="W13" s="9"/>
      <c r="X13" s="12"/>
      <c r="Y13" s="126">
        <f t="shared" ca="1" si="8"/>
        <v>0</v>
      </c>
      <c r="Z13" s="9"/>
      <c r="AA13" s="12"/>
      <c r="AB13" s="126">
        <f t="shared" ca="1" si="9"/>
        <v>0</v>
      </c>
      <c r="AC13" s="9"/>
      <c r="AD13" s="12"/>
      <c r="AE13" s="126">
        <f t="shared" ca="1" si="10"/>
        <v>0</v>
      </c>
      <c r="AF13" s="9"/>
      <c r="AG13" s="12">
        <v>4</v>
      </c>
      <c r="AH13" s="162">
        <f t="shared" ca="1" si="11"/>
        <v>8.3999999999999986</v>
      </c>
      <c r="AI13" s="30"/>
      <c r="AJ13" s="12">
        <v>3</v>
      </c>
      <c r="AK13" s="126">
        <f t="shared" ca="1" si="12"/>
        <v>11.2</v>
      </c>
      <c r="AL13" s="9"/>
      <c r="AM13" s="12">
        <v>4</v>
      </c>
      <c r="AN13" s="126">
        <f t="shared" ca="1" si="13"/>
        <v>7.1999999999999993</v>
      </c>
      <c r="AO13" s="9"/>
      <c r="AP13" s="12"/>
      <c r="AQ13" s="126">
        <f t="shared" ca="1" si="14"/>
        <v>0</v>
      </c>
      <c r="AR13" s="9"/>
      <c r="AS13" s="12"/>
      <c r="AT13" s="126">
        <f t="shared" ca="1" si="15"/>
        <v>0</v>
      </c>
      <c r="AU13" s="9"/>
      <c r="AV13" s="12"/>
      <c r="AW13" s="126">
        <f t="shared" ca="1" si="16"/>
        <v>0</v>
      </c>
      <c r="AX13" s="9"/>
      <c r="AY13" s="12"/>
      <c r="AZ13" s="126">
        <f t="shared" ca="1" si="17"/>
        <v>0</v>
      </c>
      <c r="BA13" s="9"/>
      <c r="BB13" s="12"/>
      <c r="BC13" s="126">
        <f t="shared" ca="1" si="18"/>
        <v>0</v>
      </c>
      <c r="BD13" s="9"/>
      <c r="BE13" s="12"/>
      <c r="BF13" s="126">
        <f t="shared" ca="1" si="19"/>
        <v>0</v>
      </c>
      <c r="BG13" s="9"/>
      <c r="BH13" s="12"/>
      <c r="BI13" s="126">
        <f t="shared" ca="1" si="20"/>
        <v>0</v>
      </c>
      <c r="BJ13" s="9"/>
      <c r="BK13" s="12"/>
      <c r="BL13" s="126">
        <f t="shared" ca="1" si="21"/>
        <v>0</v>
      </c>
      <c r="BM13" s="9"/>
      <c r="BN13" s="12"/>
      <c r="BO13" s="126">
        <f t="shared" ca="1" si="22"/>
        <v>0</v>
      </c>
      <c r="BP13" s="9"/>
      <c r="BQ13" s="12"/>
      <c r="BR13" s="7">
        <f t="shared" ca="1" si="23"/>
        <v>0</v>
      </c>
      <c r="BS13" s="9"/>
      <c r="BT13" s="12"/>
      <c r="BU13" s="7">
        <f t="shared" ca="1" si="24"/>
        <v>0</v>
      </c>
      <c r="BV13" s="9"/>
      <c r="BW13" s="12"/>
      <c r="BX13" s="7">
        <f t="shared" ca="1" si="25"/>
        <v>0</v>
      </c>
      <c r="BY13" s="9"/>
      <c r="BZ13" s="12"/>
      <c r="CA13" s="7">
        <f t="shared" ca="1" si="26"/>
        <v>0</v>
      </c>
      <c r="CB13" s="9"/>
      <c r="CC13" s="12"/>
      <c r="CD13" s="7">
        <f t="shared" ca="1" si="27"/>
        <v>0</v>
      </c>
      <c r="CE13" s="9"/>
      <c r="CF13" s="12"/>
      <c r="CG13" s="7">
        <f t="shared" ca="1" si="28"/>
        <v>0</v>
      </c>
      <c r="CH13" s="9"/>
      <c r="CI13" s="12"/>
      <c r="CJ13" s="7">
        <f t="shared" ca="1" si="29"/>
        <v>0</v>
      </c>
      <c r="CK13" s="9"/>
      <c r="CL13" s="12"/>
      <c r="CM13" s="7">
        <f t="shared" ca="1" si="30"/>
        <v>0</v>
      </c>
      <c r="CN13" s="9"/>
      <c r="CO13" s="12"/>
      <c r="CP13" s="7">
        <f t="shared" ca="1" si="31"/>
        <v>0</v>
      </c>
      <c r="CQ13" s="9"/>
      <c r="CR13" s="12"/>
      <c r="CS13" s="7">
        <f t="shared" ca="1" si="32"/>
        <v>0</v>
      </c>
      <c r="CT13" s="9"/>
      <c r="CU13" s="12"/>
      <c r="CV13" s="7">
        <f t="shared" ca="1" si="33"/>
        <v>0</v>
      </c>
      <c r="CW13" s="9"/>
      <c r="CX13" s="12"/>
      <c r="CY13" s="7">
        <f t="shared" ca="1" si="34"/>
        <v>0</v>
      </c>
      <c r="CZ13" s="9"/>
      <c r="DA13" s="12"/>
      <c r="DB13" s="7">
        <f t="shared" ca="1" si="35"/>
        <v>0</v>
      </c>
      <c r="DC13" s="9"/>
      <c r="DD13" s="12"/>
      <c r="DE13" s="7">
        <f t="shared" ca="1" si="36"/>
        <v>0</v>
      </c>
      <c r="DF13" s="9"/>
      <c r="DG13" s="12"/>
      <c r="DH13" s="7">
        <f t="shared" ca="1" si="37"/>
        <v>0</v>
      </c>
      <c r="DI13" s="9"/>
      <c r="DJ13" s="12"/>
      <c r="DK13" s="7">
        <f t="shared" ca="1" si="38"/>
        <v>0</v>
      </c>
      <c r="DL13" s="9"/>
      <c r="DM13" s="12"/>
      <c r="DN13" s="7">
        <f t="shared" ca="1" si="39"/>
        <v>0</v>
      </c>
      <c r="DO13" s="9"/>
      <c r="DP13" s="12"/>
      <c r="DQ13" s="7">
        <f t="shared" ca="1" si="40"/>
        <v>0</v>
      </c>
      <c r="DR13" s="9"/>
      <c r="DS13" s="12"/>
      <c r="DT13" s="7">
        <f t="shared" ca="1" si="41"/>
        <v>0</v>
      </c>
      <c r="DU13" s="9"/>
      <c r="DV13" s="12"/>
      <c r="DW13" s="7">
        <f t="shared" ca="1" si="42"/>
        <v>0</v>
      </c>
      <c r="DX13" s="9"/>
      <c r="DY13" s="12"/>
      <c r="DZ13" s="7">
        <f t="shared" ca="1" si="43"/>
        <v>0</v>
      </c>
      <c r="EA13" s="9"/>
      <c r="EB13" s="12"/>
      <c r="EC13" s="7">
        <f t="shared" ca="1" si="44"/>
        <v>0</v>
      </c>
      <c r="ED13" s="9"/>
      <c r="EE13" s="12"/>
      <c r="EF13" s="7">
        <f t="shared" ca="1" si="45"/>
        <v>0</v>
      </c>
      <c r="EG13" s="9"/>
      <c r="EH13" s="127">
        <f t="shared" ca="1" si="46"/>
        <v>26.799999999999997</v>
      </c>
      <c r="EI13" s="292" t="str">
        <f>B13</f>
        <v>Бирюков Егор - Благова Маргарита</v>
      </c>
      <c r="EJ13" s="293"/>
      <c r="EK13" s="294"/>
      <c r="EL13" s="14">
        <f t="shared" ca="1" si="48"/>
        <v>4</v>
      </c>
      <c r="EM13"/>
    </row>
    <row r="14" spans="1:143" ht="16.899999999999999" customHeight="1" x14ac:dyDescent="0.25">
      <c r="A14" s="14">
        <f t="shared" si="0"/>
        <v>5</v>
      </c>
      <c r="B14" s="116" t="s">
        <v>43</v>
      </c>
      <c r="C14" s="76"/>
      <c r="D14" s="126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/>
      <c r="S14" s="126">
        <f t="shared" ca="1" si="6"/>
        <v>0</v>
      </c>
      <c r="T14" s="9"/>
      <c r="U14" s="12"/>
      <c r="V14" s="126">
        <f t="shared" ca="1" si="7"/>
        <v>0</v>
      </c>
      <c r="W14" s="9"/>
      <c r="X14" s="12"/>
      <c r="Y14" s="126">
        <f t="shared" ca="1" si="8"/>
        <v>0</v>
      </c>
      <c r="Z14" s="9"/>
      <c r="AA14" s="12"/>
      <c r="AB14" s="126">
        <f t="shared" ca="1" si="9"/>
        <v>0</v>
      </c>
      <c r="AC14" s="9"/>
      <c r="AD14" s="12"/>
      <c r="AE14" s="126">
        <f t="shared" ca="1" si="10"/>
        <v>0</v>
      </c>
      <c r="AF14" s="9"/>
      <c r="AG14" s="12">
        <v>5</v>
      </c>
      <c r="AH14" s="162">
        <f t="shared" ca="1" si="11"/>
        <v>5.6</v>
      </c>
      <c r="AI14" s="30"/>
      <c r="AJ14" s="12">
        <v>4</v>
      </c>
      <c r="AK14" s="126">
        <f t="shared" ca="1" si="12"/>
        <v>8.3999999999999986</v>
      </c>
      <c r="AL14" s="9"/>
      <c r="AM14" s="12"/>
      <c r="AN14" s="126">
        <f t="shared" ca="1" si="13"/>
        <v>0</v>
      </c>
      <c r="AO14" s="9"/>
      <c r="AP14" s="12"/>
      <c r="AQ14" s="126">
        <f t="shared" ca="1" si="14"/>
        <v>0</v>
      </c>
      <c r="AR14" s="9"/>
      <c r="AS14" s="12"/>
      <c r="AT14" s="126">
        <f t="shared" ca="1" si="15"/>
        <v>0</v>
      </c>
      <c r="AU14" s="9"/>
      <c r="AV14" s="12"/>
      <c r="AW14" s="126">
        <f t="shared" ca="1" si="16"/>
        <v>0</v>
      </c>
      <c r="AX14" s="9"/>
      <c r="AY14" s="12"/>
      <c r="AZ14" s="126">
        <f t="shared" ca="1" si="17"/>
        <v>0</v>
      </c>
      <c r="BA14" s="9"/>
      <c r="BB14" s="12"/>
      <c r="BC14" s="126">
        <f t="shared" ca="1" si="18"/>
        <v>0</v>
      </c>
      <c r="BD14" s="9"/>
      <c r="BE14" s="12"/>
      <c r="BF14" s="126">
        <f t="shared" ca="1" si="19"/>
        <v>0</v>
      </c>
      <c r="BG14" s="9"/>
      <c r="BH14" s="12"/>
      <c r="BI14" s="126">
        <f t="shared" ca="1" si="20"/>
        <v>0</v>
      </c>
      <c r="BJ14" s="9"/>
      <c r="BK14" s="12"/>
      <c r="BL14" s="126">
        <f t="shared" ca="1" si="21"/>
        <v>0</v>
      </c>
      <c r="BM14" s="9"/>
      <c r="BN14" s="12"/>
      <c r="BO14" s="126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7">
        <f t="shared" ca="1" si="29"/>
        <v>0</v>
      </c>
      <c r="CK14" s="9"/>
      <c r="CL14" s="12"/>
      <c r="CM14" s="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7">
        <f t="shared" ca="1" si="46"/>
        <v>13.999999999999998</v>
      </c>
      <c r="EI14" s="287" t="str">
        <f t="shared" si="47"/>
        <v>Чебыкин Артем - Хабонен Анастасия</v>
      </c>
      <c r="EJ14" s="288"/>
      <c r="EK14" s="289"/>
      <c r="EL14" s="14">
        <f t="shared" ca="1" si="48"/>
        <v>5</v>
      </c>
    </row>
    <row r="15" spans="1:143" ht="16.899999999999999" customHeight="1" x14ac:dyDescent="0.25">
      <c r="A15" s="14">
        <f t="shared" si="0"/>
        <v>6</v>
      </c>
      <c r="B15" s="116" t="s">
        <v>44</v>
      </c>
      <c r="C15" s="76"/>
      <c r="D15" s="126">
        <f t="shared" ca="1" si="1"/>
        <v>0</v>
      </c>
      <c r="E15" s="9"/>
      <c r="F15" s="12"/>
      <c r="G15" s="126">
        <f t="shared" ca="1" si="2"/>
        <v>0</v>
      </c>
      <c r="H15" s="9"/>
      <c r="I15" s="12"/>
      <c r="J15" s="126">
        <f t="shared" ca="1" si="3"/>
        <v>0</v>
      </c>
      <c r="K15" s="9"/>
      <c r="L15" s="12"/>
      <c r="M15" s="126">
        <f t="shared" ca="1" si="4"/>
        <v>0</v>
      </c>
      <c r="N15" s="9"/>
      <c r="O15" s="12"/>
      <c r="P15" s="126">
        <f t="shared" ca="1" si="5"/>
        <v>0</v>
      </c>
      <c r="Q15" s="9"/>
      <c r="R15" s="12"/>
      <c r="S15" s="126">
        <f t="shared" ca="1" si="6"/>
        <v>0</v>
      </c>
      <c r="T15" s="9"/>
      <c r="U15" s="12"/>
      <c r="V15" s="126">
        <f t="shared" ca="1" si="7"/>
        <v>0</v>
      </c>
      <c r="W15" s="9"/>
      <c r="X15" s="12"/>
      <c r="Y15" s="126">
        <f t="shared" ca="1" si="8"/>
        <v>0</v>
      </c>
      <c r="Z15" s="9"/>
      <c r="AA15" s="12"/>
      <c r="AB15" s="126">
        <f t="shared" ca="1" si="9"/>
        <v>0</v>
      </c>
      <c r="AC15" s="9"/>
      <c r="AD15" s="12"/>
      <c r="AE15" s="126">
        <f t="shared" ca="1" si="10"/>
        <v>0</v>
      </c>
      <c r="AF15" s="9"/>
      <c r="AG15" s="12">
        <v>6</v>
      </c>
      <c r="AH15" s="162">
        <f t="shared" ca="1" si="11"/>
        <v>2.8</v>
      </c>
      <c r="AI15" s="30"/>
      <c r="AJ15" s="12">
        <v>5</v>
      </c>
      <c r="AK15" s="126">
        <f t="shared" ca="1" si="12"/>
        <v>5.6</v>
      </c>
      <c r="AL15" s="9"/>
      <c r="AM15" s="12">
        <v>6</v>
      </c>
      <c r="AN15" s="126">
        <f t="shared" ca="1" si="13"/>
        <v>2.4</v>
      </c>
      <c r="AO15" s="9"/>
      <c r="AP15" s="12"/>
      <c r="AQ15" s="126">
        <f t="shared" ca="1" si="14"/>
        <v>0</v>
      </c>
      <c r="AR15" s="9"/>
      <c r="AS15" s="12"/>
      <c r="AT15" s="126">
        <f t="shared" ca="1" si="15"/>
        <v>0</v>
      </c>
      <c r="AU15" s="9"/>
      <c r="AV15" s="12"/>
      <c r="AW15" s="126">
        <f t="shared" ca="1" si="16"/>
        <v>0</v>
      </c>
      <c r="AX15" s="9"/>
      <c r="AY15" s="12"/>
      <c r="AZ15" s="126">
        <f t="shared" ca="1" si="17"/>
        <v>0</v>
      </c>
      <c r="BA15" s="9"/>
      <c r="BB15" s="12"/>
      <c r="BC15" s="126">
        <f t="shared" ca="1" si="18"/>
        <v>0</v>
      </c>
      <c r="BD15" s="9"/>
      <c r="BE15" s="12"/>
      <c r="BF15" s="126">
        <f t="shared" ca="1" si="19"/>
        <v>0</v>
      </c>
      <c r="BG15" s="9"/>
      <c r="BH15" s="12"/>
      <c r="BI15" s="126">
        <f t="shared" ca="1" si="20"/>
        <v>0</v>
      </c>
      <c r="BJ15" s="9"/>
      <c r="BK15" s="12"/>
      <c r="BL15" s="126">
        <f t="shared" ca="1" si="21"/>
        <v>0</v>
      </c>
      <c r="BM15" s="9"/>
      <c r="BN15" s="12"/>
      <c r="BO15" s="126">
        <f t="shared" ca="1" si="22"/>
        <v>0</v>
      </c>
      <c r="BP15" s="9"/>
      <c r="BQ15" s="12"/>
      <c r="BR15" s="7">
        <f t="shared" ca="1" si="23"/>
        <v>0</v>
      </c>
      <c r="BS15" s="9"/>
      <c r="BT15" s="12"/>
      <c r="BU15" s="7">
        <f t="shared" ca="1" si="24"/>
        <v>0</v>
      </c>
      <c r="BV15" s="9"/>
      <c r="BW15" s="12"/>
      <c r="BX15" s="7">
        <f t="shared" ca="1" si="25"/>
        <v>0</v>
      </c>
      <c r="BY15" s="9"/>
      <c r="BZ15" s="12"/>
      <c r="CA15" s="7">
        <f t="shared" ca="1" si="26"/>
        <v>0</v>
      </c>
      <c r="CB15" s="9"/>
      <c r="CC15" s="12"/>
      <c r="CD15" s="7">
        <f t="shared" ca="1" si="27"/>
        <v>0</v>
      </c>
      <c r="CE15" s="9"/>
      <c r="CF15" s="12"/>
      <c r="CG15" s="7">
        <f t="shared" ca="1" si="28"/>
        <v>0</v>
      </c>
      <c r="CH15" s="9"/>
      <c r="CI15" s="12"/>
      <c r="CJ15" s="7">
        <f t="shared" ca="1" si="29"/>
        <v>0</v>
      </c>
      <c r="CK15" s="9"/>
      <c r="CL15" s="12"/>
      <c r="CM15" s="7">
        <f t="shared" ca="1" si="30"/>
        <v>0</v>
      </c>
      <c r="CN15" s="9"/>
      <c r="CO15" s="12"/>
      <c r="CP15" s="7">
        <f t="shared" ca="1" si="31"/>
        <v>0</v>
      </c>
      <c r="CQ15" s="9"/>
      <c r="CR15" s="12"/>
      <c r="CS15" s="7">
        <f t="shared" ca="1" si="32"/>
        <v>0</v>
      </c>
      <c r="CT15" s="9"/>
      <c r="CU15" s="12"/>
      <c r="CV15" s="7">
        <f t="shared" ca="1" si="33"/>
        <v>0</v>
      </c>
      <c r="CW15" s="9"/>
      <c r="CX15" s="12"/>
      <c r="CY15" s="7">
        <f t="shared" ca="1" si="34"/>
        <v>0</v>
      </c>
      <c r="CZ15" s="9"/>
      <c r="DA15" s="12"/>
      <c r="DB15" s="7">
        <f t="shared" ca="1" si="35"/>
        <v>0</v>
      </c>
      <c r="DC15" s="9"/>
      <c r="DD15" s="12"/>
      <c r="DE15" s="7">
        <f t="shared" ca="1" si="36"/>
        <v>0</v>
      </c>
      <c r="DF15" s="9"/>
      <c r="DG15" s="12"/>
      <c r="DH15" s="7">
        <f t="shared" ca="1" si="37"/>
        <v>0</v>
      </c>
      <c r="DI15" s="9"/>
      <c r="DJ15" s="12"/>
      <c r="DK15" s="7">
        <f t="shared" ca="1" si="38"/>
        <v>0</v>
      </c>
      <c r="DL15" s="9"/>
      <c r="DM15" s="12"/>
      <c r="DN15" s="7">
        <f t="shared" ca="1" si="39"/>
        <v>0</v>
      </c>
      <c r="DO15" s="9"/>
      <c r="DP15" s="12"/>
      <c r="DQ15" s="7">
        <f t="shared" ca="1" si="40"/>
        <v>0</v>
      </c>
      <c r="DR15" s="9"/>
      <c r="DS15" s="12"/>
      <c r="DT15" s="7">
        <f t="shared" ca="1" si="41"/>
        <v>0</v>
      </c>
      <c r="DU15" s="9"/>
      <c r="DV15" s="12"/>
      <c r="DW15" s="7">
        <f t="shared" ca="1" si="42"/>
        <v>0</v>
      </c>
      <c r="DX15" s="9"/>
      <c r="DY15" s="12"/>
      <c r="DZ15" s="7">
        <f t="shared" ca="1" si="43"/>
        <v>0</v>
      </c>
      <c r="EA15" s="9"/>
      <c r="EB15" s="12"/>
      <c r="EC15" s="7">
        <f t="shared" ca="1" si="44"/>
        <v>0</v>
      </c>
      <c r="ED15" s="9"/>
      <c r="EE15" s="12"/>
      <c r="EF15" s="7">
        <f t="shared" ca="1" si="45"/>
        <v>0</v>
      </c>
      <c r="EG15" s="9"/>
      <c r="EH15" s="127">
        <f t="shared" ca="1" si="46"/>
        <v>10.8</v>
      </c>
      <c r="EI15" s="287" t="str">
        <f t="shared" si="47"/>
        <v>Ковалев Александр - Конюхова Евгения</v>
      </c>
      <c r="EJ15" s="288"/>
      <c r="EK15" s="289"/>
      <c r="EL15" s="14">
        <f t="shared" ca="1" si="48"/>
        <v>6</v>
      </c>
    </row>
    <row r="16" spans="1:143" x14ac:dyDescent="0.25">
      <c r="A16" s="108">
        <f t="shared" si="0"/>
        <v>7</v>
      </c>
      <c r="B16" s="244" t="s">
        <v>63</v>
      </c>
      <c r="C16" s="247"/>
      <c r="D16" s="245">
        <f t="shared" ca="1" si="1"/>
        <v>0</v>
      </c>
      <c r="E16" s="85"/>
      <c r="F16" s="35"/>
      <c r="G16" s="245">
        <f t="shared" ca="1" si="2"/>
        <v>0</v>
      </c>
      <c r="H16" s="85"/>
      <c r="I16" s="35"/>
      <c r="J16" s="245">
        <f t="shared" ca="1" si="3"/>
        <v>0</v>
      </c>
      <c r="K16" s="85"/>
      <c r="L16" s="35"/>
      <c r="M16" s="245">
        <f t="shared" ca="1" si="4"/>
        <v>0</v>
      </c>
      <c r="N16" s="85"/>
      <c r="O16" s="35"/>
      <c r="P16" s="245">
        <f t="shared" ca="1" si="5"/>
        <v>0</v>
      </c>
      <c r="Q16" s="85"/>
      <c r="R16" s="35"/>
      <c r="S16" s="245">
        <f t="shared" ca="1" si="6"/>
        <v>0</v>
      </c>
      <c r="T16" s="85"/>
      <c r="U16" s="35"/>
      <c r="V16" s="245">
        <f t="shared" ca="1" si="7"/>
        <v>0</v>
      </c>
      <c r="W16" s="85"/>
      <c r="X16" s="35"/>
      <c r="Y16" s="245">
        <f t="shared" ca="1" si="8"/>
        <v>0</v>
      </c>
      <c r="Z16" s="85"/>
      <c r="AA16" s="35"/>
      <c r="AB16" s="245">
        <f t="shared" ca="1" si="9"/>
        <v>0</v>
      </c>
      <c r="AC16" s="85"/>
      <c r="AD16" s="35"/>
      <c r="AE16" s="245">
        <f t="shared" ca="1" si="10"/>
        <v>0</v>
      </c>
      <c r="AF16" s="85"/>
      <c r="AG16" s="35"/>
      <c r="AH16" s="231">
        <f t="shared" ca="1" si="11"/>
        <v>0</v>
      </c>
      <c r="AI16" s="61"/>
      <c r="AJ16" s="35">
        <v>6</v>
      </c>
      <c r="AK16" s="245">
        <f t="shared" ca="1" si="12"/>
        <v>2.8</v>
      </c>
      <c r="AL16" s="85"/>
      <c r="AM16" s="35">
        <v>7</v>
      </c>
      <c r="AN16" s="245">
        <f t="shared" ca="1" si="13"/>
        <v>2.4</v>
      </c>
      <c r="AO16" s="85"/>
      <c r="AP16" s="35"/>
      <c r="AQ16" s="245">
        <f t="shared" ca="1" si="14"/>
        <v>0</v>
      </c>
      <c r="AR16" s="85"/>
      <c r="AS16" s="35"/>
      <c r="AT16" s="245">
        <f t="shared" ca="1" si="15"/>
        <v>0</v>
      </c>
      <c r="AU16" s="85"/>
      <c r="AV16" s="35"/>
      <c r="AW16" s="245">
        <f t="shared" ca="1" si="16"/>
        <v>0</v>
      </c>
      <c r="AX16" s="85"/>
      <c r="AY16" s="35"/>
      <c r="AZ16" s="245">
        <f t="shared" ca="1" si="17"/>
        <v>0</v>
      </c>
      <c r="BA16" s="85"/>
      <c r="BB16" s="35"/>
      <c r="BC16" s="245">
        <f t="shared" ca="1" si="18"/>
        <v>0</v>
      </c>
      <c r="BD16" s="85"/>
      <c r="BE16" s="35"/>
      <c r="BF16" s="245">
        <f t="shared" ca="1" si="19"/>
        <v>0</v>
      </c>
      <c r="BG16" s="85"/>
      <c r="BH16" s="35"/>
      <c r="BI16" s="245">
        <f t="shared" ca="1" si="20"/>
        <v>0</v>
      </c>
      <c r="BJ16" s="85"/>
      <c r="BK16" s="35"/>
      <c r="BL16" s="245">
        <f t="shared" ca="1" si="21"/>
        <v>0</v>
      </c>
      <c r="BM16" s="85"/>
      <c r="BN16" s="35"/>
      <c r="BO16" s="245">
        <f t="shared" ca="1" si="22"/>
        <v>0</v>
      </c>
      <c r="BP16" s="85"/>
      <c r="BQ16" s="35"/>
      <c r="BR16" s="84">
        <f t="shared" ca="1" si="23"/>
        <v>0</v>
      </c>
      <c r="BS16" s="85"/>
      <c r="BT16" s="35"/>
      <c r="BU16" s="84">
        <f t="shared" ca="1" si="24"/>
        <v>0</v>
      </c>
      <c r="BV16" s="85"/>
      <c r="BW16" s="35"/>
      <c r="BX16" s="84">
        <f t="shared" ca="1" si="25"/>
        <v>0</v>
      </c>
      <c r="BY16" s="85"/>
      <c r="BZ16" s="35"/>
      <c r="CA16" s="84">
        <f t="shared" ca="1" si="26"/>
        <v>0</v>
      </c>
      <c r="CB16" s="85"/>
      <c r="CC16" s="35"/>
      <c r="CD16" s="84">
        <f t="shared" ca="1" si="27"/>
        <v>0</v>
      </c>
      <c r="CE16" s="85"/>
      <c r="CF16" s="35"/>
      <c r="CG16" s="84">
        <f t="shared" ca="1" si="28"/>
        <v>0</v>
      </c>
      <c r="CH16" s="85"/>
      <c r="CI16" s="35"/>
      <c r="CJ16" s="84">
        <f t="shared" ca="1" si="29"/>
        <v>0</v>
      </c>
      <c r="CK16" s="85"/>
      <c r="CL16" s="35"/>
      <c r="CM16" s="84">
        <f t="shared" ca="1" si="30"/>
        <v>0</v>
      </c>
      <c r="CN16" s="85"/>
      <c r="CO16" s="35"/>
      <c r="CP16" s="84">
        <f t="shared" ca="1" si="31"/>
        <v>0</v>
      </c>
      <c r="CQ16" s="85"/>
      <c r="CR16" s="35"/>
      <c r="CS16" s="84">
        <f t="shared" ca="1" si="32"/>
        <v>0</v>
      </c>
      <c r="CT16" s="85"/>
      <c r="CU16" s="35"/>
      <c r="CV16" s="84">
        <f t="shared" ca="1" si="33"/>
        <v>0</v>
      </c>
      <c r="CW16" s="85"/>
      <c r="CX16" s="35"/>
      <c r="CY16" s="84">
        <f t="shared" ca="1" si="34"/>
        <v>0</v>
      </c>
      <c r="CZ16" s="85"/>
      <c r="DA16" s="35"/>
      <c r="DB16" s="84">
        <f t="shared" ca="1" si="35"/>
        <v>0</v>
      </c>
      <c r="DC16" s="85"/>
      <c r="DD16" s="35"/>
      <c r="DE16" s="84">
        <f t="shared" ca="1" si="36"/>
        <v>0</v>
      </c>
      <c r="DF16" s="85"/>
      <c r="DG16" s="35"/>
      <c r="DH16" s="84">
        <f t="shared" ca="1" si="37"/>
        <v>0</v>
      </c>
      <c r="DI16" s="85"/>
      <c r="DJ16" s="35"/>
      <c r="DK16" s="84">
        <f t="shared" ca="1" si="38"/>
        <v>0</v>
      </c>
      <c r="DL16" s="85"/>
      <c r="DM16" s="35"/>
      <c r="DN16" s="84">
        <f t="shared" ca="1" si="39"/>
        <v>0</v>
      </c>
      <c r="DO16" s="85"/>
      <c r="DP16" s="35"/>
      <c r="DQ16" s="84">
        <f t="shared" ca="1" si="40"/>
        <v>0</v>
      </c>
      <c r="DR16" s="85"/>
      <c r="DS16" s="35"/>
      <c r="DT16" s="84">
        <f t="shared" ca="1" si="41"/>
        <v>0</v>
      </c>
      <c r="DU16" s="85"/>
      <c r="DV16" s="35"/>
      <c r="DW16" s="84">
        <f t="shared" ca="1" si="42"/>
        <v>0</v>
      </c>
      <c r="DX16" s="85"/>
      <c r="DY16" s="35"/>
      <c r="DZ16" s="84">
        <f t="shared" ca="1" si="43"/>
        <v>0</v>
      </c>
      <c r="EA16" s="85"/>
      <c r="EB16" s="35"/>
      <c r="EC16" s="84">
        <f t="shared" ca="1" si="44"/>
        <v>0</v>
      </c>
      <c r="ED16" s="85"/>
      <c r="EE16" s="35"/>
      <c r="EF16" s="84">
        <f t="shared" ca="1" si="45"/>
        <v>0</v>
      </c>
      <c r="EG16" s="85"/>
      <c r="EH16" s="218">
        <f t="shared" ca="1" si="46"/>
        <v>5.1999999999999993</v>
      </c>
      <c r="EI16" s="314" t="str">
        <f t="shared" si="47"/>
        <v>Слободчиков Марк - Клюкина Дарья</v>
      </c>
      <c r="EJ16" s="315"/>
      <c r="EK16" s="316"/>
      <c r="EL16" s="108">
        <f t="shared" ca="1" si="48"/>
        <v>7</v>
      </c>
    </row>
    <row r="17" spans="1:143" x14ac:dyDescent="0.25">
      <c r="A17" s="108">
        <f t="shared" si="0"/>
        <v>8</v>
      </c>
      <c r="B17" s="116" t="s">
        <v>151</v>
      </c>
      <c r="C17" s="247"/>
      <c r="D17" s="245">
        <f t="shared" ca="1" si="1"/>
        <v>0</v>
      </c>
      <c r="E17" s="85"/>
      <c r="F17" s="35"/>
      <c r="G17" s="245">
        <f t="shared" ca="1" si="2"/>
        <v>0</v>
      </c>
      <c r="H17" s="85"/>
      <c r="I17" s="35"/>
      <c r="J17" s="245">
        <f t="shared" ca="1" si="3"/>
        <v>0</v>
      </c>
      <c r="K17" s="85"/>
      <c r="L17" s="35"/>
      <c r="M17" s="245">
        <f t="shared" ca="1" si="4"/>
        <v>0</v>
      </c>
      <c r="N17" s="85"/>
      <c r="O17" s="35"/>
      <c r="P17" s="245">
        <f t="shared" ca="1" si="5"/>
        <v>0</v>
      </c>
      <c r="Q17" s="85"/>
      <c r="R17" s="35"/>
      <c r="S17" s="245">
        <f t="shared" ca="1" si="6"/>
        <v>0</v>
      </c>
      <c r="T17" s="85"/>
      <c r="U17" s="35"/>
      <c r="V17" s="245">
        <f t="shared" ca="1" si="7"/>
        <v>0</v>
      </c>
      <c r="W17" s="85"/>
      <c r="X17" s="35"/>
      <c r="Y17" s="245">
        <f t="shared" ca="1" si="8"/>
        <v>0</v>
      </c>
      <c r="Z17" s="85"/>
      <c r="AA17" s="35"/>
      <c r="AB17" s="245">
        <f t="shared" ca="1" si="9"/>
        <v>0</v>
      </c>
      <c r="AC17" s="85"/>
      <c r="AD17" s="35"/>
      <c r="AE17" s="245">
        <f t="shared" ca="1" si="10"/>
        <v>0</v>
      </c>
      <c r="AF17" s="85"/>
      <c r="AG17" s="35"/>
      <c r="AH17" s="231">
        <f t="shared" ca="1" si="11"/>
        <v>0</v>
      </c>
      <c r="AI17" s="61"/>
      <c r="AJ17" s="35"/>
      <c r="AK17" s="245">
        <f t="shared" ca="1" si="12"/>
        <v>0</v>
      </c>
      <c r="AL17" s="85"/>
      <c r="AM17" s="35">
        <v>5</v>
      </c>
      <c r="AN17" s="245">
        <f t="shared" ca="1" si="13"/>
        <v>4.8</v>
      </c>
      <c r="AO17" s="85"/>
      <c r="AP17" s="35"/>
      <c r="AQ17" s="245">
        <f t="shared" ca="1" si="14"/>
        <v>0</v>
      </c>
      <c r="AR17" s="85"/>
      <c r="AS17" s="35"/>
      <c r="AT17" s="245">
        <f t="shared" ca="1" si="15"/>
        <v>0</v>
      </c>
      <c r="AU17" s="85"/>
      <c r="AV17" s="35"/>
      <c r="AW17" s="245">
        <f t="shared" ca="1" si="16"/>
        <v>0</v>
      </c>
      <c r="AX17" s="85"/>
      <c r="AY17" s="35"/>
      <c r="AZ17" s="245">
        <f t="shared" ca="1" si="17"/>
        <v>0</v>
      </c>
      <c r="BA17" s="85"/>
      <c r="BB17" s="35"/>
      <c r="BC17" s="245">
        <f t="shared" ca="1" si="18"/>
        <v>0</v>
      </c>
      <c r="BD17" s="85"/>
      <c r="BE17" s="35"/>
      <c r="BF17" s="245">
        <f t="shared" ca="1" si="19"/>
        <v>0</v>
      </c>
      <c r="BG17" s="85"/>
      <c r="BH17" s="35"/>
      <c r="BI17" s="245">
        <f t="shared" ca="1" si="20"/>
        <v>0</v>
      </c>
      <c r="BJ17" s="85"/>
      <c r="BK17" s="35"/>
      <c r="BL17" s="245">
        <f t="shared" ca="1" si="21"/>
        <v>0</v>
      </c>
      <c r="BM17" s="85"/>
      <c r="BN17" s="35"/>
      <c r="BO17" s="245">
        <f t="shared" ca="1" si="22"/>
        <v>0</v>
      </c>
      <c r="BP17" s="85"/>
      <c r="BQ17" s="35"/>
      <c r="BR17" s="84">
        <f t="shared" ca="1" si="23"/>
        <v>0</v>
      </c>
      <c r="BS17" s="85"/>
      <c r="BT17" s="35"/>
      <c r="BU17" s="84">
        <f t="shared" ca="1" si="24"/>
        <v>0</v>
      </c>
      <c r="BV17" s="85"/>
      <c r="BW17" s="35"/>
      <c r="BX17" s="84">
        <f t="shared" ca="1" si="25"/>
        <v>0</v>
      </c>
      <c r="BY17" s="85"/>
      <c r="BZ17" s="35"/>
      <c r="CA17" s="84">
        <f t="shared" ca="1" si="26"/>
        <v>0</v>
      </c>
      <c r="CB17" s="85"/>
      <c r="CC17" s="35"/>
      <c r="CD17" s="84">
        <f t="shared" ca="1" si="27"/>
        <v>0</v>
      </c>
      <c r="CE17" s="85"/>
      <c r="CF17" s="35"/>
      <c r="CG17" s="84">
        <f t="shared" ca="1" si="28"/>
        <v>0</v>
      </c>
      <c r="CH17" s="85"/>
      <c r="CI17" s="35"/>
      <c r="CJ17" s="84">
        <f t="shared" ca="1" si="29"/>
        <v>0</v>
      </c>
      <c r="CK17" s="85"/>
      <c r="CL17" s="35"/>
      <c r="CM17" s="84">
        <f t="shared" ca="1" si="30"/>
        <v>0</v>
      </c>
      <c r="CN17" s="85"/>
      <c r="CO17" s="35"/>
      <c r="CP17" s="84">
        <f t="shared" ca="1" si="31"/>
        <v>0</v>
      </c>
      <c r="CQ17" s="85"/>
      <c r="CR17" s="35"/>
      <c r="CS17" s="84">
        <f t="shared" ca="1" si="32"/>
        <v>0</v>
      </c>
      <c r="CT17" s="85"/>
      <c r="CU17" s="35"/>
      <c r="CV17" s="84">
        <f t="shared" ca="1" si="33"/>
        <v>0</v>
      </c>
      <c r="CW17" s="85"/>
      <c r="CX17" s="35"/>
      <c r="CY17" s="84">
        <f t="shared" ca="1" si="34"/>
        <v>0</v>
      </c>
      <c r="CZ17" s="85"/>
      <c r="DA17" s="35"/>
      <c r="DB17" s="84">
        <f t="shared" ca="1" si="35"/>
        <v>0</v>
      </c>
      <c r="DC17" s="85"/>
      <c r="DD17" s="35"/>
      <c r="DE17" s="84">
        <f t="shared" ca="1" si="36"/>
        <v>0</v>
      </c>
      <c r="DF17" s="85"/>
      <c r="DG17" s="35"/>
      <c r="DH17" s="84">
        <f t="shared" ca="1" si="37"/>
        <v>0</v>
      </c>
      <c r="DI17" s="85"/>
      <c r="DJ17" s="35"/>
      <c r="DK17" s="84">
        <f t="shared" ca="1" si="38"/>
        <v>0</v>
      </c>
      <c r="DL17" s="85"/>
      <c r="DM17" s="35"/>
      <c r="DN17" s="84">
        <f t="shared" ca="1" si="39"/>
        <v>0</v>
      </c>
      <c r="DO17" s="85"/>
      <c r="DP17" s="35"/>
      <c r="DQ17" s="84">
        <f t="shared" ca="1" si="40"/>
        <v>0</v>
      </c>
      <c r="DR17" s="85"/>
      <c r="DS17" s="35"/>
      <c r="DT17" s="84">
        <f t="shared" ca="1" si="41"/>
        <v>0</v>
      </c>
      <c r="DU17" s="85"/>
      <c r="DV17" s="35"/>
      <c r="DW17" s="84">
        <f t="shared" ca="1" si="42"/>
        <v>0</v>
      </c>
      <c r="DX17" s="85"/>
      <c r="DY17" s="35"/>
      <c r="DZ17" s="84">
        <f t="shared" ca="1" si="43"/>
        <v>0</v>
      </c>
      <c r="EA17" s="85"/>
      <c r="EB17" s="35"/>
      <c r="EC17" s="84">
        <f t="shared" ca="1" si="44"/>
        <v>0</v>
      </c>
      <c r="ED17" s="85"/>
      <c r="EE17" s="35"/>
      <c r="EF17" s="84">
        <f t="shared" ca="1" si="45"/>
        <v>0</v>
      </c>
      <c r="EG17" s="85"/>
      <c r="EH17" s="218">
        <f t="shared" ca="1" si="46"/>
        <v>4.8</v>
      </c>
      <c r="EI17" s="314" t="str">
        <f t="shared" ref="EI17" si="49">B17</f>
        <v>Борош Георгий - Ефимова Алина</v>
      </c>
      <c r="EJ17" s="315"/>
      <c r="EK17" s="316"/>
      <c r="EL17" s="108">
        <f t="shared" ref="EL17" ca="1" si="50">IF(EH17&gt;0,RANK(EH17,$EH$10:$EH$24),0)</f>
        <v>8</v>
      </c>
    </row>
    <row r="18" spans="1:143" s="89" customFormat="1" x14ac:dyDescent="0.25">
      <c r="A18" s="86"/>
      <c r="B18" s="229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Q18" s="219"/>
      <c r="AR18" s="88"/>
      <c r="AT18" s="219"/>
      <c r="AU18" s="88"/>
      <c r="AW18" s="219"/>
      <c r="AX18" s="88"/>
      <c r="AZ18" s="219"/>
      <c r="BA18" s="88"/>
      <c r="BC18" s="219"/>
      <c r="BD18" s="88"/>
      <c r="BF18" s="219"/>
      <c r="BG18" s="88"/>
      <c r="BI18" s="219"/>
      <c r="BJ18" s="88"/>
      <c r="BL18" s="219"/>
      <c r="BM18" s="88"/>
      <c r="BO18" s="219"/>
      <c r="BP18" s="88"/>
      <c r="BR18" s="88"/>
      <c r="BS18" s="88"/>
      <c r="BU18" s="88"/>
      <c r="BV18" s="88"/>
      <c r="BX18" s="88"/>
      <c r="BY18" s="88"/>
      <c r="CA18" s="88"/>
      <c r="CB18" s="88"/>
      <c r="CD18" s="88"/>
      <c r="CE18" s="88"/>
      <c r="CG18" s="88"/>
      <c r="CH18" s="88"/>
      <c r="CJ18" s="88"/>
      <c r="CK18" s="88"/>
      <c r="CM18" s="88"/>
      <c r="CN18" s="88"/>
      <c r="CP18" s="88"/>
      <c r="CQ18" s="88"/>
      <c r="CS18" s="88"/>
      <c r="CT18" s="88"/>
      <c r="CV18" s="88"/>
      <c r="CW18" s="88"/>
      <c r="CY18" s="88"/>
      <c r="CZ18" s="88"/>
      <c r="DB18" s="88"/>
      <c r="DC18" s="88"/>
      <c r="DE18" s="88"/>
      <c r="DF18" s="88"/>
      <c r="DH18" s="88"/>
      <c r="DI18" s="88"/>
      <c r="DK18" s="88"/>
      <c r="DL18" s="88"/>
      <c r="DN18" s="88"/>
      <c r="DO18" s="88"/>
      <c r="DQ18" s="88"/>
      <c r="DR18" s="88"/>
      <c r="DT18" s="88"/>
      <c r="DU18" s="88"/>
      <c r="DW18" s="88"/>
      <c r="DX18" s="88"/>
      <c r="DZ18" s="88"/>
      <c r="EA18" s="88"/>
      <c r="EC18" s="88"/>
      <c r="ED18" s="88"/>
      <c r="EF18" s="88"/>
      <c r="EG18" s="88"/>
      <c r="EH18" s="225"/>
      <c r="EI18" s="286"/>
      <c r="EJ18" s="286"/>
      <c r="EK18" s="286"/>
      <c r="EL18" s="86"/>
    </row>
    <row r="19" spans="1:143" s="89" customFormat="1" x14ac:dyDescent="0.25">
      <c r="A19" s="86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Q19" s="219"/>
      <c r="AR19" s="88"/>
      <c r="AT19" s="219"/>
      <c r="AU19" s="88"/>
      <c r="AW19" s="219"/>
      <c r="AX19" s="88"/>
      <c r="AZ19" s="219"/>
      <c r="BA19" s="88"/>
      <c r="BC19" s="219"/>
      <c r="BD19" s="88"/>
      <c r="BF19" s="219"/>
      <c r="BG19" s="88"/>
      <c r="BI19" s="219"/>
      <c r="BJ19" s="88"/>
      <c r="BL19" s="219"/>
      <c r="BM19" s="88"/>
      <c r="BO19" s="219"/>
      <c r="BP19" s="88"/>
      <c r="BR19" s="88"/>
      <c r="BS19" s="88"/>
      <c r="BU19" s="88"/>
      <c r="BV19" s="88"/>
      <c r="BX19" s="88"/>
      <c r="BY19" s="88"/>
      <c r="CA19" s="88"/>
      <c r="CB19" s="88"/>
      <c r="CD19" s="88"/>
      <c r="CE19" s="88"/>
      <c r="CG19" s="88"/>
      <c r="CH19" s="88"/>
      <c r="CJ19" s="88"/>
      <c r="CK19" s="88"/>
      <c r="CM19" s="88"/>
      <c r="CN19" s="88"/>
      <c r="CP19" s="88"/>
      <c r="CQ19" s="88"/>
      <c r="CS19" s="88"/>
      <c r="CT19" s="88"/>
      <c r="CV19" s="88"/>
      <c r="CW19" s="88"/>
      <c r="CY19" s="88"/>
      <c r="CZ19" s="88"/>
      <c r="DB19" s="88"/>
      <c r="DC19" s="88"/>
      <c r="DE19" s="88"/>
      <c r="DF19" s="88"/>
      <c r="DH19" s="88"/>
      <c r="DI19" s="88"/>
      <c r="DK19" s="88"/>
      <c r="DL19" s="88"/>
      <c r="DN19" s="88"/>
      <c r="DO19" s="88"/>
      <c r="DQ19" s="88"/>
      <c r="DR19" s="88"/>
      <c r="DT19" s="88"/>
      <c r="DU19" s="88"/>
      <c r="DW19" s="88"/>
      <c r="DX19" s="88"/>
      <c r="DZ19" s="88"/>
      <c r="EA19" s="88"/>
      <c r="EC19" s="88"/>
      <c r="ED19" s="88"/>
      <c r="EF19" s="88"/>
      <c r="EG19" s="88"/>
      <c r="EH19" s="225"/>
      <c r="EI19" s="286"/>
      <c r="EJ19" s="286"/>
      <c r="EK19" s="286"/>
      <c r="EL19" s="86"/>
    </row>
    <row r="20" spans="1:143" s="89" customFormat="1" x14ac:dyDescent="0.25">
      <c r="A20" s="86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Q20" s="219"/>
      <c r="AR20" s="88"/>
      <c r="AT20" s="219"/>
      <c r="AU20" s="88"/>
      <c r="AW20" s="219"/>
      <c r="AX20" s="88"/>
      <c r="AZ20" s="219"/>
      <c r="BA20" s="88"/>
      <c r="BC20" s="219"/>
      <c r="BD20" s="88"/>
      <c r="BF20" s="219"/>
      <c r="BG20" s="88"/>
      <c r="BI20" s="219"/>
      <c r="BJ20" s="88"/>
      <c r="BL20" s="219"/>
      <c r="BM20" s="88"/>
      <c r="BO20" s="219"/>
      <c r="BP20" s="88"/>
      <c r="BR20" s="88"/>
      <c r="BS20" s="88"/>
      <c r="BU20" s="88"/>
      <c r="BV20" s="88"/>
      <c r="BX20" s="88"/>
      <c r="BY20" s="88"/>
      <c r="CA20" s="88"/>
      <c r="CB20" s="88"/>
      <c r="CD20" s="88"/>
      <c r="CE20" s="88"/>
      <c r="CG20" s="88"/>
      <c r="CH20" s="88"/>
      <c r="CJ20" s="88"/>
      <c r="CK20" s="88"/>
      <c r="CM20" s="88"/>
      <c r="CN20" s="88"/>
      <c r="CP20" s="88"/>
      <c r="CQ20" s="88"/>
      <c r="CS20" s="88"/>
      <c r="CT20" s="88"/>
      <c r="CV20" s="88"/>
      <c r="CW20" s="88"/>
      <c r="CY20" s="88"/>
      <c r="CZ20" s="88"/>
      <c r="DB20" s="88"/>
      <c r="DC20" s="88"/>
      <c r="DE20" s="88"/>
      <c r="DF20" s="88"/>
      <c r="DH20" s="88"/>
      <c r="DI20" s="88"/>
      <c r="DK20" s="88"/>
      <c r="DL20" s="88"/>
      <c r="DN20" s="88"/>
      <c r="DO20" s="88"/>
      <c r="DQ20" s="88"/>
      <c r="DR20" s="88"/>
      <c r="DT20" s="88"/>
      <c r="DU20" s="88"/>
      <c r="DW20" s="88"/>
      <c r="DX20" s="88"/>
      <c r="DZ20" s="88"/>
      <c r="EA20" s="88"/>
      <c r="EC20" s="88"/>
      <c r="ED20" s="88"/>
      <c r="EF20" s="88"/>
      <c r="EG20" s="88"/>
      <c r="EH20" s="225"/>
      <c r="EI20" s="290"/>
      <c r="EJ20" s="290"/>
      <c r="EK20" s="290"/>
      <c r="EL20" s="86"/>
      <c r="EM20" s="224"/>
    </row>
    <row r="21" spans="1:143" s="89" customFormat="1" x14ac:dyDescent="0.25">
      <c r="A21" s="86"/>
      <c r="B21" s="229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Q21" s="219"/>
      <c r="AR21" s="88"/>
      <c r="AT21" s="219"/>
      <c r="AU21" s="88"/>
      <c r="AW21" s="219"/>
      <c r="AX21" s="88"/>
      <c r="AZ21" s="219"/>
      <c r="BA21" s="88"/>
      <c r="BC21" s="219"/>
      <c r="BD21" s="88"/>
      <c r="BF21" s="219"/>
      <c r="BG21" s="88"/>
      <c r="BI21" s="219"/>
      <c r="BJ21" s="88"/>
      <c r="BL21" s="219"/>
      <c r="BM21" s="88"/>
      <c r="BO21" s="219"/>
      <c r="BP21" s="88"/>
      <c r="BR21" s="88"/>
      <c r="BS21" s="88"/>
      <c r="BU21" s="88"/>
      <c r="BV21" s="88"/>
      <c r="BX21" s="88"/>
      <c r="BY21" s="88"/>
      <c r="CA21" s="88"/>
      <c r="CB21" s="88"/>
      <c r="CD21" s="88"/>
      <c r="CE21" s="88"/>
      <c r="CG21" s="88"/>
      <c r="CH21" s="88"/>
      <c r="CJ21" s="88"/>
      <c r="CK21" s="88"/>
      <c r="CM21" s="88"/>
      <c r="CN21" s="88"/>
      <c r="CP21" s="88"/>
      <c r="CQ21" s="88"/>
      <c r="CS21" s="88"/>
      <c r="CT21" s="88"/>
      <c r="CV21" s="88"/>
      <c r="CW21" s="88"/>
      <c r="CY21" s="88"/>
      <c r="CZ21" s="88"/>
      <c r="DB21" s="88"/>
      <c r="DC21" s="88"/>
      <c r="DE21" s="88"/>
      <c r="DF21" s="88"/>
      <c r="DH21" s="88"/>
      <c r="DI21" s="88"/>
      <c r="DK21" s="88"/>
      <c r="DL21" s="88"/>
      <c r="DN21" s="88"/>
      <c r="DO21" s="88"/>
      <c r="DQ21" s="88"/>
      <c r="DR21" s="88"/>
      <c r="DT21" s="88"/>
      <c r="DU21" s="88"/>
      <c r="DW21" s="88"/>
      <c r="DX21" s="88"/>
      <c r="DZ21" s="88"/>
      <c r="EA21" s="88"/>
      <c r="EC21" s="88"/>
      <c r="ED21" s="88"/>
      <c r="EF21" s="88"/>
      <c r="EG21" s="88"/>
      <c r="EH21" s="225"/>
      <c r="EI21" s="286"/>
      <c r="EJ21" s="286"/>
      <c r="EK21" s="286"/>
      <c r="EL21" s="86"/>
    </row>
    <row r="22" spans="1:143" s="89" customFormat="1" x14ac:dyDescent="0.25">
      <c r="A22" s="86"/>
      <c r="B22" s="224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Q22" s="219"/>
      <c r="AR22" s="88"/>
      <c r="AT22" s="219"/>
      <c r="AU22" s="88"/>
      <c r="AW22" s="219"/>
      <c r="AX22" s="88"/>
      <c r="AZ22" s="219"/>
      <c r="BA22" s="88"/>
      <c r="BC22" s="219"/>
      <c r="BD22" s="88"/>
      <c r="BF22" s="219"/>
      <c r="BG22" s="88"/>
      <c r="BI22" s="219"/>
      <c r="BJ22" s="88"/>
      <c r="BL22" s="219"/>
      <c r="BM22" s="88"/>
      <c r="BO22" s="219"/>
      <c r="BP22" s="88"/>
      <c r="BR22" s="88"/>
      <c r="BS22" s="88"/>
      <c r="BU22" s="88"/>
      <c r="BV22" s="88"/>
      <c r="BX22" s="88"/>
      <c r="BY22" s="88"/>
      <c r="CA22" s="88"/>
      <c r="CB22" s="88"/>
      <c r="CD22" s="88"/>
      <c r="CE22" s="88"/>
      <c r="CG22" s="88"/>
      <c r="CH22" s="88"/>
      <c r="CJ22" s="88"/>
      <c r="CK22" s="88"/>
      <c r="CM22" s="88"/>
      <c r="CN22" s="88"/>
      <c r="CP22" s="88"/>
      <c r="CQ22" s="88"/>
      <c r="CS22" s="88"/>
      <c r="CT22" s="88"/>
      <c r="CV22" s="88"/>
      <c r="CW22" s="88"/>
      <c r="CY22" s="88"/>
      <c r="CZ22" s="88"/>
      <c r="DB22" s="88"/>
      <c r="DC22" s="88"/>
      <c r="DE22" s="88"/>
      <c r="DF22" s="88"/>
      <c r="DH22" s="88"/>
      <c r="DI22" s="88"/>
      <c r="DK22" s="88"/>
      <c r="DL22" s="88"/>
      <c r="DN22" s="88"/>
      <c r="DO22" s="88"/>
      <c r="DQ22" s="88"/>
      <c r="DR22" s="88"/>
      <c r="DT22" s="88"/>
      <c r="DU22" s="88"/>
      <c r="DW22" s="88"/>
      <c r="DX22" s="88"/>
      <c r="DZ22" s="88"/>
      <c r="EA22" s="88"/>
      <c r="EC22" s="88"/>
      <c r="ED22" s="88"/>
      <c r="EF22" s="88"/>
      <c r="EG22" s="88"/>
      <c r="EH22" s="225"/>
      <c r="EI22" s="286"/>
      <c r="EJ22" s="286"/>
      <c r="EK22" s="286"/>
      <c r="EL22" s="86"/>
    </row>
    <row r="23" spans="1:143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219"/>
      <c r="BA23" s="88"/>
      <c r="BC23" s="219"/>
      <c r="BD23" s="88"/>
      <c r="BF23" s="219"/>
      <c r="BG23" s="88"/>
      <c r="BI23" s="219"/>
      <c r="BJ23" s="88"/>
      <c r="BL23" s="219"/>
      <c r="BM23" s="88"/>
      <c r="BO23" s="219"/>
      <c r="BP23" s="88"/>
      <c r="BR23" s="88"/>
      <c r="BS23" s="88"/>
      <c r="BU23" s="88"/>
      <c r="BV23" s="88"/>
      <c r="BX23" s="88"/>
      <c r="BY23" s="88"/>
      <c r="CA23" s="88"/>
      <c r="CB23" s="88"/>
      <c r="CD23" s="88"/>
      <c r="CE23" s="88"/>
      <c r="CG23" s="88"/>
      <c r="CH23" s="88"/>
      <c r="CJ23" s="88"/>
      <c r="CK23" s="88"/>
      <c r="CM23" s="88"/>
      <c r="CN23" s="88"/>
      <c r="CP23" s="88"/>
      <c r="CQ23" s="88"/>
      <c r="CS23" s="88"/>
      <c r="CT23" s="88"/>
      <c r="CV23" s="88"/>
      <c r="CW23" s="88"/>
      <c r="CY23" s="88"/>
      <c r="CZ23" s="88"/>
      <c r="DB23" s="88"/>
      <c r="DC23" s="88"/>
      <c r="DE23" s="88"/>
      <c r="DF23" s="88"/>
      <c r="DH23" s="88"/>
      <c r="DI23" s="88"/>
      <c r="DK23" s="88"/>
      <c r="DL23" s="88"/>
      <c r="DN23" s="88"/>
      <c r="DO23" s="88"/>
      <c r="DQ23" s="88"/>
      <c r="DR23" s="88"/>
      <c r="DT23" s="88"/>
      <c r="DU23" s="88"/>
      <c r="DW23" s="88"/>
      <c r="DX23" s="88"/>
      <c r="DZ23" s="88"/>
      <c r="EA23" s="88"/>
      <c r="EC23" s="88"/>
      <c r="ED23" s="88"/>
      <c r="EF23" s="88"/>
      <c r="EG23" s="88"/>
      <c r="EH23" s="225"/>
      <c r="EI23" s="286"/>
      <c r="EJ23" s="286"/>
      <c r="EK23" s="286"/>
      <c r="EL23" s="86"/>
    </row>
    <row r="24" spans="1:143" s="89" customFormat="1" x14ac:dyDescent="0.25">
      <c r="A24" s="86"/>
      <c r="B24" s="224"/>
      <c r="C24" s="248"/>
      <c r="D24" s="219"/>
      <c r="E24" s="249"/>
      <c r="G24" s="219"/>
      <c r="H24" s="249"/>
      <c r="I24" s="248"/>
      <c r="J24" s="219"/>
      <c r="K24" s="249"/>
      <c r="L24" s="248"/>
      <c r="M24" s="219"/>
      <c r="N24" s="249"/>
      <c r="O24" s="248"/>
      <c r="P24" s="219"/>
      <c r="Q24" s="249"/>
      <c r="R24" s="248"/>
      <c r="S24" s="219"/>
      <c r="T24" s="249"/>
      <c r="U24" s="248"/>
      <c r="V24" s="219"/>
      <c r="W24" s="249"/>
      <c r="X24" s="248"/>
      <c r="Y24" s="219"/>
      <c r="Z24" s="249"/>
      <c r="AA24" s="248"/>
      <c r="AB24" s="219"/>
      <c r="AC24" s="249"/>
      <c r="AD24" s="248"/>
      <c r="AE24" s="219"/>
      <c r="AF24" s="249"/>
      <c r="AG24" s="248"/>
      <c r="AH24" s="219"/>
      <c r="AI24" s="249"/>
      <c r="AJ24" s="248"/>
      <c r="AK24" s="219"/>
      <c r="AL24" s="249"/>
      <c r="AM24" s="248"/>
      <c r="AN24" s="219"/>
      <c r="AO24" s="249"/>
      <c r="AP24" s="248"/>
      <c r="AQ24" s="219"/>
      <c r="AR24" s="249"/>
      <c r="AS24" s="248"/>
      <c r="AT24" s="219"/>
      <c r="AU24" s="249"/>
      <c r="AV24" s="248"/>
      <c r="AW24" s="219"/>
      <c r="AX24" s="249"/>
      <c r="AY24" s="248"/>
      <c r="AZ24" s="219"/>
      <c r="BA24" s="249"/>
      <c r="BB24" s="248"/>
      <c r="BC24" s="219"/>
      <c r="BD24" s="249"/>
      <c r="BE24" s="248"/>
      <c r="BF24" s="219"/>
      <c r="BG24" s="249"/>
      <c r="BH24" s="248"/>
      <c r="BI24" s="219"/>
      <c r="BJ24" s="249"/>
      <c r="BK24" s="248"/>
      <c r="BL24" s="219"/>
      <c r="BM24" s="249"/>
      <c r="BN24" s="248"/>
      <c r="BO24" s="219"/>
      <c r="BP24" s="249"/>
      <c r="BQ24" s="248"/>
      <c r="BR24" s="249"/>
      <c r="BS24" s="249"/>
      <c r="BT24" s="248"/>
      <c r="BU24" s="249"/>
      <c r="BV24" s="249"/>
      <c r="BW24" s="248"/>
      <c r="BX24" s="249"/>
      <c r="BY24" s="249"/>
      <c r="BZ24" s="248"/>
      <c r="CA24" s="249"/>
      <c r="CB24" s="249"/>
      <c r="CC24" s="248"/>
      <c r="CD24" s="249"/>
      <c r="CE24" s="249"/>
      <c r="CF24" s="248"/>
      <c r="CG24" s="249"/>
      <c r="CH24" s="249"/>
      <c r="CI24" s="248"/>
      <c r="CJ24" s="249"/>
      <c r="CK24" s="249"/>
      <c r="CL24" s="248"/>
      <c r="CM24" s="249"/>
      <c r="CN24" s="249"/>
      <c r="CO24" s="248"/>
      <c r="CP24" s="249"/>
      <c r="CQ24" s="249"/>
      <c r="CR24" s="248"/>
      <c r="CS24" s="249"/>
      <c r="CT24" s="249"/>
      <c r="CU24" s="248"/>
      <c r="CV24" s="249"/>
      <c r="CW24" s="249"/>
      <c r="CX24" s="248"/>
      <c r="CY24" s="249"/>
      <c r="CZ24" s="249"/>
      <c r="DA24" s="248"/>
      <c r="DB24" s="249"/>
      <c r="DC24" s="249"/>
      <c r="DD24" s="248"/>
      <c r="DE24" s="249"/>
      <c r="DF24" s="249"/>
      <c r="DG24" s="248"/>
      <c r="DH24" s="249"/>
      <c r="DI24" s="249"/>
      <c r="DJ24" s="248"/>
      <c r="DK24" s="249"/>
      <c r="DL24" s="249"/>
      <c r="DM24" s="248"/>
      <c r="DN24" s="249"/>
      <c r="DO24" s="249"/>
      <c r="DP24" s="248"/>
      <c r="DQ24" s="249"/>
      <c r="DR24" s="249"/>
      <c r="DS24" s="248"/>
      <c r="DT24" s="249"/>
      <c r="DU24" s="249"/>
      <c r="DV24" s="248"/>
      <c r="DW24" s="249"/>
      <c r="DX24" s="249"/>
      <c r="DY24" s="248"/>
      <c r="DZ24" s="249"/>
      <c r="EA24" s="249"/>
      <c r="EB24" s="248"/>
      <c r="EC24" s="249"/>
      <c r="ED24" s="249"/>
      <c r="EE24" s="248"/>
      <c r="EF24" s="249"/>
      <c r="EG24" s="249"/>
      <c r="EH24" s="225"/>
      <c r="EI24" s="286"/>
      <c r="EJ24" s="286"/>
      <c r="EK24" s="286"/>
      <c r="EL24" s="86"/>
    </row>
  </sheetData>
  <sortState ref="B10:EH17">
    <sortCondition descending="1" ref="EH10"/>
  </sortState>
  <mergeCells count="196">
    <mergeCell ref="O6:Q6"/>
    <mergeCell ref="O7:Q7"/>
    <mergeCell ref="O8:Q8"/>
    <mergeCell ref="U5:W5"/>
    <mergeCell ref="R6:T6"/>
    <mergeCell ref="R7:T7"/>
    <mergeCell ref="R8:T8"/>
    <mergeCell ref="EI23:EK23"/>
    <mergeCell ref="EI24:EK24"/>
    <mergeCell ref="DV8:DX8"/>
    <mergeCell ref="DY8:EA8"/>
    <mergeCell ref="EB8:ED8"/>
    <mergeCell ref="EE8:EG8"/>
    <mergeCell ref="EI9:EK9"/>
    <mergeCell ref="EI10:EK10"/>
    <mergeCell ref="DD8:DF8"/>
    <mergeCell ref="DG8:DI8"/>
    <mergeCell ref="DJ8:DL8"/>
    <mergeCell ref="DM8:DO8"/>
    <mergeCell ref="DP8:DR8"/>
    <mergeCell ref="DS8:DU8"/>
    <mergeCell ref="CL8:CN8"/>
    <mergeCell ref="CO8:CQ8"/>
    <mergeCell ref="CR8:CT8"/>
    <mergeCell ref="EI17:EK17"/>
    <mergeCell ref="EI18:EK18"/>
    <mergeCell ref="EI19:EK19"/>
    <mergeCell ref="EI20:EK20"/>
    <mergeCell ref="EI21:EK21"/>
    <mergeCell ref="EI22:EK22"/>
    <mergeCell ref="EI11:EK11"/>
    <mergeCell ref="EI12:EK12"/>
    <mergeCell ref="EI13:EK13"/>
    <mergeCell ref="EI14:EK14"/>
    <mergeCell ref="EI15:EK15"/>
    <mergeCell ref="EI16:EK16"/>
    <mergeCell ref="CU8:CW8"/>
    <mergeCell ref="CX8:CZ8"/>
    <mergeCell ref="DA8:DC8"/>
    <mergeCell ref="BT8:BV8"/>
    <mergeCell ref="BW8:BY8"/>
    <mergeCell ref="BZ8:CB8"/>
    <mergeCell ref="CC8:CE8"/>
    <mergeCell ref="CF8:CH8"/>
    <mergeCell ref="CI8:CK8"/>
    <mergeCell ref="BB8:BD8"/>
    <mergeCell ref="BE8:BG8"/>
    <mergeCell ref="BH8:BJ8"/>
    <mergeCell ref="BK8:BM8"/>
    <mergeCell ref="BN8:BP8"/>
    <mergeCell ref="BQ8:BS8"/>
    <mergeCell ref="AJ8:AL8"/>
    <mergeCell ref="AM8:AO8"/>
    <mergeCell ref="AP8:AR8"/>
    <mergeCell ref="AS8:AU8"/>
    <mergeCell ref="AV8:AX8"/>
    <mergeCell ref="AY8:BA8"/>
    <mergeCell ref="EE7:EG7"/>
    <mergeCell ref="C8:E8"/>
    <mergeCell ref="F8:H8"/>
    <mergeCell ref="I8:K8"/>
    <mergeCell ref="L8:N8"/>
    <mergeCell ref="U8:W8"/>
    <mergeCell ref="X8:Z8"/>
    <mergeCell ref="AA8:AC8"/>
    <mergeCell ref="AD8:AF8"/>
    <mergeCell ref="AG8:AI8"/>
    <mergeCell ref="DM7:DO7"/>
    <mergeCell ref="DP7:DR7"/>
    <mergeCell ref="DS7:DU7"/>
    <mergeCell ref="DV7:DX7"/>
    <mergeCell ref="DY7:EA7"/>
    <mergeCell ref="EB7:ED7"/>
    <mergeCell ref="CU7:CW7"/>
    <mergeCell ref="CX7:CZ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BQ7:BS7"/>
    <mergeCell ref="BT7:BV7"/>
    <mergeCell ref="BW7:BY7"/>
    <mergeCell ref="BZ7:CB7"/>
    <mergeCell ref="AS7:AU7"/>
    <mergeCell ref="AV7:AX7"/>
    <mergeCell ref="AY7:BA7"/>
    <mergeCell ref="BB7:BD7"/>
    <mergeCell ref="BE7:BG7"/>
    <mergeCell ref="BH7:BJ7"/>
    <mergeCell ref="AA7:AC7"/>
    <mergeCell ref="AD7:AF7"/>
    <mergeCell ref="AG7:AI7"/>
    <mergeCell ref="AJ7:AL7"/>
    <mergeCell ref="AM7:AO7"/>
    <mergeCell ref="AP7:AR7"/>
    <mergeCell ref="DV6:DX6"/>
    <mergeCell ref="DY6:EA6"/>
    <mergeCell ref="EB6:ED6"/>
    <mergeCell ref="CI6:CK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BK7:BM7"/>
    <mergeCell ref="BN7:BP7"/>
    <mergeCell ref="EE6:EG6"/>
    <mergeCell ref="C7:E7"/>
    <mergeCell ref="F7:H7"/>
    <mergeCell ref="I7:K7"/>
    <mergeCell ref="L7:N7"/>
    <mergeCell ref="U7:W7"/>
    <mergeCell ref="X7:Z7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EE5:EG5"/>
    <mergeCell ref="C6:E6"/>
    <mergeCell ref="F6:H6"/>
    <mergeCell ref="I6:K6"/>
    <mergeCell ref="L6:N6"/>
    <mergeCell ref="U6:W6"/>
    <mergeCell ref="X6:Z6"/>
    <mergeCell ref="AA6:AC6"/>
    <mergeCell ref="AD6:AF6"/>
    <mergeCell ref="AG6:AI6"/>
    <mergeCell ref="DM5:DO5"/>
    <mergeCell ref="DP5:DR5"/>
    <mergeCell ref="DS5:DU5"/>
    <mergeCell ref="DV5:DX5"/>
    <mergeCell ref="DY5:EA5"/>
    <mergeCell ref="EB5:ED5"/>
    <mergeCell ref="CU5:CW5"/>
    <mergeCell ref="CX5:CZ5"/>
    <mergeCell ref="DA5:DC5"/>
    <mergeCell ref="DD5:DF5"/>
    <mergeCell ref="DG5:DI5"/>
    <mergeCell ref="DJ5:DL5"/>
    <mergeCell ref="CC5:CE5"/>
    <mergeCell ref="CF5:CH5"/>
    <mergeCell ref="CI5:CK5"/>
    <mergeCell ref="CL5:CN5"/>
    <mergeCell ref="CO5:CQ5"/>
    <mergeCell ref="CR5:CT5"/>
    <mergeCell ref="BK5:BM5"/>
    <mergeCell ref="BN5:BP5"/>
    <mergeCell ref="BQ5:BS5"/>
    <mergeCell ref="BT5:BV5"/>
    <mergeCell ref="BW5:BY5"/>
    <mergeCell ref="BZ5:CB5"/>
    <mergeCell ref="AY5:BA5"/>
    <mergeCell ref="BB5:BD5"/>
    <mergeCell ref="BE5:BG5"/>
    <mergeCell ref="BH5:BJ5"/>
    <mergeCell ref="AM5:AO5"/>
    <mergeCell ref="AP5:AR5"/>
    <mergeCell ref="C5:E5"/>
    <mergeCell ref="F5:H5"/>
    <mergeCell ref="I5:K5"/>
    <mergeCell ref="AG5:AI5"/>
    <mergeCell ref="AJ5:AL5"/>
    <mergeCell ref="L5:N5"/>
    <mergeCell ref="AS5:AU5"/>
    <mergeCell ref="AV5:AX5"/>
    <mergeCell ref="R5:T5"/>
    <mergeCell ref="O5:Q5"/>
    <mergeCell ref="X5:Z5"/>
    <mergeCell ref="AA5:AC5"/>
    <mergeCell ref="AD5:AF5"/>
  </mergeCells>
  <conditionalFormatting sqref="EL10:EL16 EL18:EL24">
    <cfRule type="cellIs" dxfId="335" priority="13" stopIfTrue="1" operator="equal">
      <formula>3</formula>
    </cfRule>
    <cfRule type="cellIs" dxfId="334" priority="14" stopIfTrue="1" operator="equal">
      <formula>2</formula>
    </cfRule>
    <cfRule type="cellIs" dxfId="333" priority="15" stopIfTrue="1" operator="equal">
      <formula>1</formula>
    </cfRule>
  </conditionalFormatting>
  <conditionalFormatting sqref="EL17">
    <cfRule type="cellIs" dxfId="332" priority="1" stopIfTrue="1" operator="equal">
      <formula>3</formula>
    </cfRule>
    <cfRule type="cellIs" dxfId="331" priority="2" stopIfTrue="1" operator="equal">
      <formula>2</formula>
    </cfRule>
    <cfRule type="cellIs" dxfId="330" priority="3" stopIfTrue="1" operator="equal">
      <formula>1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7"/>
  <sheetViews>
    <sheetView topLeftCell="A2" zoomScale="71" zoomScaleNormal="55" workbookViewId="0">
      <selection activeCell="B24" sqref="B24"/>
    </sheetView>
  </sheetViews>
  <sheetFormatPr defaultRowHeight="15" x14ac:dyDescent="0.25"/>
  <cols>
    <col min="1" max="1" width="4.140625" customWidth="1"/>
    <col min="2" max="2" width="53.85546875" customWidth="1"/>
    <col min="3" max="20" width="6.5703125" customWidth="1"/>
    <col min="21" max="38" width="7.42578125" customWidth="1"/>
    <col min="39" max="50" width="6.42578125" customWidth="1"/>
    <col min="51" max="77" width="6.42578125" hidden="1" customWidth="1"/>
    <col min="78" max="78" width="7.42578125" hidden="1" customWidth="1"/>
    <col min="79" max="79" width="8.140625" hidden="1" customWidth="1"/>
    <col min="80" max="80" width="8.28515625" hidden="1" customWidth="1"/>
    <col min="81" max="81" width="6.85546875" hidden="1" customWidth="1"/>
    <col min="82" max="82" width="6.7109375" hidden="1" customWidth="1"/>
    <col min="83" max="83" width="6.85546875" hidden="1" customWidth="1"/>
    <col min="84" max="140" width="6.7109375" hidden="1" customWidth="1"/>
    <col min="141" max="149" width="9.140625" hidden="1" customWidth="1"/>
    <col min="153" max="153" width="28.28515625" customWidth="1"/>
  </cols>
  <sheetData>
    <row r="1" spans="1:154" x14ac:dyDescent="0.25">
      <c r="X1" s="32"/>
      <c r="Y1" s="32"/>
      <c r="Z1" s="32"/>
    </row>
    <row r="2" spans="1:154" x14ac:dyDescent="0.25">
      <c r="X2" s="32"/>
      <c r="Y2" s="32"/>
      <c r="Z2" s="32"/>
    </row>
    <row r="3" spans="1:154" x14ac:dyDescent="0.25">
      <c r="X3" s="32"/>
      <c r="Y3" s="32"/>
      <c r="Z3" s="32"/>
    </row>
    <row r="4" spans="1:154" ht="15.75" thickBot="1" x14ac:dyDescent="0.3">
      <c r="X4" s="32"/>
      <c r="Y4" s="32"/>
      <c r="Z4" s="32"/>
    </row>
    <row r="5" spans="1:154" ht="85.5" customHeight="1" thickBot="1" x14ac:dyDescent="0.3">
      <c r="A5" s="1"/>
      <c r="B5" s="139" t="s">
        <v>4</v>
      </c>
      <c r="C5" s="311" t="s">
        <v>45</v>
      </c>
      <c r="D5" s="312"/>
      <c r="E5" s="313"/>
      <c r="F5" s="311" t="s">
        <v>46</v>
      </c>
      <c r="G5" s="312"/>
      <c r="H5" s="313"/>
      <c r="I5" s="320" t="s">
        <v>47</v>
      </c>
      <c r="J5" s="321"/>
      <c r="K5" s="322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1" t="s">
        <v>90</v>
      </c>
      <c r="AT5" s="312"/>
      <c r="AU5" s="300"/>
      <c r="AV5" s="311" t="s">
        <v>142</v>
      </c>
      <c r="AW5" s="312"/>
      <c r="AX5" s="313"/>
      <c r="AY5" s="311"/>
      <c r="AZ5" s="312"/>
      <c r="BA5" s="313"/>
      <c r="BB5" s="311"/>
      <c r="BC5" s="312"/>
      <c r="BD5" s="313"/>
      <c r="BE5" s="311"/>
      <c r="BF5" s="312"/>
      <c r="BG5" s="313"/>
      <c r="BH5" s="311"/>
      <c r="BI5" s="312"/>
      <c r="BJ5" s="313"/>
      <c r="BK5" s="311"/>
      <c r="BL5" s="312"/>
      <c r="BM5" s="313"/>
      <c r="BN5" s="311"/>
      <c r="BO5" s="312"/>
      <c r="BP5" s="313"/>
      <c r="BQ5" s="311"/>
      <c r="BR5" s="312"/>
      <c r="BS5" s="313"/>
      <c r="BT5" s="311"/>
      <c r="BU5" s="312"/>
      <c r="BV5" s="313"/>
      <c r="BW5" s="311"/>
      <c r="BX5" s="312"/>
      <c r="BY5" s="300"/>
      <c r="BZ5" s="311"/>
      <c r="CA5" s="312"/>
      <c r="CB5" s="300"/>
      <c r="CC5" s="311"/>
      <c r="CD5" s="312"/>
      <c r="CE5" s="300"/>
      <c r="CF5" s="311"/>
      <c r="CG5" s="312"/>
      <c r="CH5" s="300"/>
      <c r="CI5" s="311"/>
      <c r="CJ5" s="312"/>
      <c r="CK5" s="300"/>
      <c r="CL5" s="311"/>
      <c r="CM5" s="312"/>
      <c r="CN5" s="300"/>
      <c r="CO5" s="311"/>
      <c r="CP5" s="312"/>
      <c r="CQ5" s="300"/>
      <c r="CR5" s="311"/>
      <c r="CS5" s="312"/>
      <c r="CT5" s="300"/>
      <c r="CU5" s="311"/>
      <c r="CV5" s="312"/>
      <c r="CW5" s="300"/>
      <c r="CX5" s="311"/>
      <c r="CY5" s="312"/>
      <c r="CZ5" s="300"/>
      <c r="DA5" s="311"/>
      <c r="DB5" s="312"/>
      <c r="DC5" s="300"/>
      <c r="DD5" s="309"/>
      <c r="DE5" s="310"/>
      <c r="DF5" s="297"/>
      <c r="DG5" s="309"/>
      <c r="DH5" s="310"/>
      <c r="DI5" s="297"/>
      <c r="DJ5" s="309"/>
      <c r="DK5" s="310"/>
      <c r="DL5" s="297"/>
      <c r="DM5" s="309"/>
      <c r="DN5" s="310"/>
      <c r="DO5" s="297"/>
      <c r="DP5" s="309"/>
      <c r="DQ5" s="310"/>
      <c r="DR5" s="297"/>
      <c r="DS5" s="309"/>
      <c r="DT5" s="310"/>
      <c r="DU5" s="297"/>
      <c r="DV5" s="309"/>
      <c r="DW5" s="310"/>
      <c r="DX5" s="297"/>
      <c r="DY5" s="309"/>
      <c r="DZ5" s="310"/>
      <c r="EA5" s="297"/>
      <c r="EB5" s="309"/>
      <c r="EC5" s="310"/>
      <c r="ED5" s="297"/>
      <c r="EE5" s="309"/>
      <c r="EF5" s="310"/>
      <c r="EG5" s="297"/>
      <c r="EH5" s="309"/>
      <c r="EI5" s="310"/>
      <c r="EJ5" s="297"/>
      <c r="EK5" s="309"/>
      <c r="EL5" s="310"/>
      <c r="EM5" s="297"/>
      <c r="EN5" s="309"/>
      <c r="EO5" s="310"/>
      <c r="EP5" s="297"/>
      <c r="EQ5" s="309"/>
      <c r="ER5" s="310"/>
      <c r="ES5" s="297"/>
    </row>
    <row r="6" spans="1:154" ht="15.75" thickBot="1" x14ac:dyDescent="0.3">
      <c r="A6" s="1"/>
      <c r="B6" s="39" t="s">
        <v>1</v>
      </c>
      <c r="C6" s="298">
        <v>134</v>
      </c>
      <c r="D6" s="299"/>
      <c r="E6" s="300"/>
      <c r="F6" s="298">
        <v>15</v>
      </c>
      <c r="G6" s="299"/>
      <c r="H6" s="300"/>
      <c r="I6" s="323">
        <v>82</v>
      </c>
      <c r="J6" s="324"/>
      <c r="K6" s="334"/>
      <c r="L6" s="298">
        <v>162</v>
      </c>
      <c r="M6" s="299"/>
      <c r="N6" s="304"/>
      <c r="O6" s="298">
        <v>189</v>
      </c>
      <c r="P6" s="299"/>
      <c r="Q6" s="304"/>
      <c r="R6" s="298">
        <v>93</v>
      </c>
      <c r="S6" s="299"/>
      <c r="T6" s="300"/>
      <c r="U6" s="323"/>
      <c r="V6" s="324"/>
      <c r="W6" s="325"/>
      <c r="X6" s="298">
        <v>184</v>
      </c>
      <c r="Y6" s="299"/>
      <c r="Z6" s="300"/>
      <c r="AA6" s="298">
        <v>67</v>
      </c>
      <c r="AB6" s="299"/>
      <c r="AC6" s="300"/>
      <c r="AD6" s="323"/>
      <c r="AE6" s="324"/>
      <c r="AF6" s="325"/>
      <c r="AG6" s="298">
        <v>28</v>
      </c>
      <c r="AH6" s="299"/>
      <c r="AI6" s="300"/>
      <c r="AJ6" s="298">
        <v>7</v>
      </c>
      <c r="AK6" s="299"/>
      <c r="AL6" s="300"/>
      <c r="AM6" s="298">
        <v>9</v>
      </c>
      <c r="AN6" s="299"/>
      <c r="AO6" s="300"/>
      <c r="AP6" s="298">
        <v>6</v>
      </c>
      <c r="AQ6" s="299"/>
      <c r="AR6" s="300"/>
      <c r="AS6" s="298">
        <v>8</v>
      </c>
      <c r="AT6" s="299"/>
      <c r="AU6" s="300"/>
      <c r="AV6" s="295">
        <v>224</v>
      </c>
      <c r="AW6" s="296"/>
      <c r="AX6" s="337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0"/>
      <c r="BK6" s="298"/>
      <c r="BL6" s="299"/>
      <c r="BM6" s="304"/>
      <c r="BN6" s="298"/>
      <c r="BO6" s="299"/>
      <c r="BP6" s="304"/>
      <c r="BQ6" s="298"/>
      <c r="BR6" s="299"/>
      <c r="BS6" s="304"/>
      <c r="BT6" s="298"/>
      <c r="BU6" s="299"/>
      <c r="BV6" s="300"/>
      <c r="BW6" s="298"/>
      <c r="BX6" s="299"/>
      <c r="BY6" s="300"/>
      <c r="BZ6" s="298"/>
      <c r="CA6" s="299"/>
      <c r="CB6" s="300"/>
      <c r="CC6" s="298"/>
      <c r="CD6" s="299"/>
      <c r="CE6" s="304"/>
      <c r="CF6" s="298"/>
      <c r="CG6" s="299"/>
      <c r="CH6" s="300"/>
      <c r="CI6" s="298"/>
      <c r="CJ6" s="299"/>
      <c r="CK6" s="300"/>
      <c r="CL6" s="298"/>
      <c r="CM6" s="299"/>
      <c r="CN6" s="300"/>
      <c r="CO6" s="295"/>
      <c r="CP6" s="296"/>
      <c r="CQ6" s="297"/>
      <c r="CR6" s="295"/>
      <c r="CS6" s="296"/>
      <c r="CT6" s="297"/>
      <c r="CU6" s="295"/>
      <c r="CV6" s="296"/>
      <c r="CW6" s="297"/>
      <c r="CX6" s="295"/>
      <c r="CY6" s="296"/>
      <c r="CZ6" s="297"/>
      <c r="DA6" s="295"/>
      <c r="DB6" s="296"/>
      <c r="DC6" s="297"/>
      <c r="DD6" s="295"/>
      <c r="DE6" s="296"/>
      <c r="DF6" s="297"/>
      <c r="DG6" s="295"/>
      <c r="DH6" s="296"/>
      <c r="DI6" s="297"/>
      <c r="DJ6" s="295"/>
      <c r="DK6" s="296"/>
      <c r="DL6" s="297"/>
      <c r="DM6" s="295"/>
      <c r="DN6" s="296"/>
      <c r="DO6" s="297"/>
      <c r="DP6" s="295"/>
      <c r="DQ6" s="296"/>
      <c r="DR6" s="297"/>
      <c r="DS6" s="295"/>
      <c r="DT6" s="296"/>
      <c r="DU6" s="297"/>
      <c r="DV6" s="295"/>
      <c r="DW6" s="296"/>
      <c r="DX6" s="297"/>
      <c r="DY6" s="295"/>
      <c r="DZ6" s="296"/>
      <c r="EA6" s="297"/>
      <c r="EB6" s="295"/>
      <c r="EC6" s="296"/>
      <c r="ED6" s="297"/>
      <c r="EE6" s="295"/>
      <c r="EF6" s="296"/>
      <c r="EG6" s="297"/>
      <c r="EH6" s="295"/>
      <c r="EI6" s="296"/>
      <c r="EJ6" s="297"/>
      <c r="EK6" s="295"/>
      <c r="EL6" s="296"/>
      <c r="EM6" s="297"/>
      <c r="EN6" s="295"/>
      <c r="EO6" s="296"/>
      <c r="EP6" s="297"/>
      <c r="EQ6" s="295"/>
      <c r="ER6" s="296"/>
      <c r="ES6" s="297"/>
    </row>
    <row r="7" spans="1:154" ht="15.75" thickBot="1" x14ac:dyDescent="0.3">
      <c r="A7" s="1"/>
      <c r="B7" s="39" t="s">
        <v>5</v>
      </c>
      <c r="C7" s="305">
        <v>6</v>
      </c>
      <c r="D7" s="306"/>
      <c r="E7" s="307"/>
      <c r="F7" s="305">
        <v>3</v>
      </c>
      <c r="G7" s="306"/>
      <c r="H7" s="307"/>
      <c r="I7" s="326">
        <v>5</v>
      </c>
      <c r="J7" s="327"/>
      <c r="K7" s="336"/>
      <c r="L7" s="305">
        <v>6</v>
      </c>
      <c r="M7" s="306"/>
      <c r="N7" s="308"/>
      <c r="O7" s="305">
        <v>6</v>
      </c>
      <c r="P7" s="306"/>
      <c r="Q7" s="308"/>
      <c r="R7" s="305">
        <v>5</v>
      </c>
      <c r="S7" s="306"/>
      <c r="T7" s="307"/>
      <c r="U7" s="326"/>
      <c r="V7" s="327"/>
      <c r="W7" s="328"/>
      <c r="X7" s="305">
        <v>6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1</v>
      </c>
      <c r="AK7" s="306"/>
      <c r="AL7" s="307"/>
      <c r="AM7" s="305">
        <v>2</v>
      </c>
      <c r="AN7" s="306"/>
      <c r="AO7" s="307"/>
      <c r="AP7" s="305">
        <v>1</v>
      </c>
      <c r="AQ7" s="306"/>
      <c r="AR7" s="307"/>
      <c r="AS7" s="305">
        <v>2</v>
      </c>
      <c r="AT7" s="306"/>
      <c r="AU7" s="307"/>
      <c r="AV7" s="301">
        <v>6</v>
      </c>
      <c r="AW7" s="302"/>
      <c r="AX7" s="335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7"/>
      <c r="BK7" s="305"/>
      <c r="BL7" s="306"/>
      <c r="BM7" s="308"/>
      <c r="BN7" s="305"/>
      <c r="BO7" s="306"/>
      <c r="BP7" s="308"/>
      <c r="BQ7" s="305"/>
      <c r="BR7" s="306"/>
      <c r="BS7" s="308"/>
      <c r="BT7" s="305"/>
      <c r="BU7" s="306"/>
      <c r="BV7" s="307"/>
      <c r="BW7" s="305"/>
      <c r="BX7" s="306"/>
      <c r="BY7" s="307"/>
      <c r="BZ7" s="305"/>
      <c r="CA7" s="306"/>
      <c r="CB7" s="307"/>
      <c r="CC7" s="305"/>
      <c r="CD7" s="306"/>
      <c r="CE7" s="308"/>
      <c r="CF7" s="305"/>
      <c r="CG7" s="306"/>
      <c r="CH7" s="307"/>
      <c r="CI7" s="305"/>
      <c r="CJ7" s="306"/>
      <c r="CK7" s="307"/>
      <c r="CL7" s="305"/>
      <c r="CM7" s="306"/>
      <c r="CN7" s="307"/>
      <c r="CO7" s="301"/>
      <c r="CP7" s="302"/>
      <c r="CQ7" s="303"/>
      <c r="CR7" s="301"/>
      <c r="CS7" s="302"/>
      <c r="CT7" s="303"/>
      <c r="CU7" s="301"/>
      <c r="CV7" s="302"/>
      <c r="CW7" s="303"/>
      <c r="CX7" s="301"/>
      <c r="CY7" s="302"/>
      <c r="CZ7" s="303"/>
      <c r="DA7" s="301"/>
      <c r="DB7" s="302"/>
      <c r="DC7" s="303"/>
      <c r="DD7" s="301"/>
      <c r="DE7" s="302"/>
      <c r="DF7" s="303"/>
      <c r="DG7" s="301"/>
      <c r="DH7" s="302"/>
      <c r="DI7" s="303"/>
      <c r="DJ7" s="301"/>
      <c r="DK7" s="302"/>
      <c r="DL7" s="303"/>
      <c r="DM7" s="301"/>
      <c r="DN7" s="302"/>
      <c r="DO7" s="303"/>
      <c r="DP7" s="301"/>
      <c r="DQ7" s="302"/>
      <c r="DR7" s="303"/>
      <c r="DS7" s="301"/>
      <c r="DT7" s="302"/>
      <c r="DU7" s="303"/>
      <c r="DV7" s="301"/>
      <c r="DW7" s="302"/>
      <c r="DX7" s="303"/>
      <c r="DY7" s="301"/>
      <c r="DZ7" s="302"/>
      <c r="EA7" s="303"/>
      <c r="EB7" s="301"/>
      <c r="EC7" s="302"/>
      <c r="ED7" s="303"/>
      <c r="EE7" s="301"/>
      <c r="EF7" s="302"/>
      <c r="EG7" s="303"/>
      <c r="EH7" s="301"/>
      <c r="EI7" s="302"/>
      <c r="EJ7" s="303"/>
      <c r="EK7" s="301"/>
      <c r="EL7" s="302"/>
      <c r="EM7" s="303"/>
      <c r="EN7" s="301"/>
      <c r="EO7" s="302"/>
      <c r="EP7" s="303"/>
      <c r="EQ7" s="301"/>
      <c r="ER7" s="302"/>
      <c r="ES7" s="303"/>
    </row>
    <row r="8" spans="1:154" ht="15.75" thickBot="1" x14ac:dyDescent="0.3">
      <c r="A8" s="1"/>
      <c r="B8" s="6" t="s">
        <v>0</v>
      </c>
      <c r="C8" s="298">
        <v>1.8</v>
      </c>
      <c r="D8" s="299"/>
      <c r="E8" s="300"/>
      <c r="F8" s="298">
        <v>1.8</v>
      </c>
      <c r="G8" s="299"/>
      <c r="H8" s="304"/>
      <c r="I8" s="323">
        <v>1.8</v>
      </c>
      <c r="J8" s="324"/>
      <c r="K8" s="33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8">
        <v>1</v>
      </c>
      <c r="AT8" s="299"/>
      <c r="AU8" s="300"/>
      <c r="AV8" s="295">
        <v>1.8</v>
      </c>
      <c r="AW8" s="296"/>
      <c r="AX8" s="337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0"/>
      <c r="BK8" s="298"/>
      <c r="BL8" s="299"/>
      <c r="BM8" s="304"/>
      <c r="BN8" s="298"/>
      <c r="BO8" s="299"/>
      <c r="BP8" s="304"/>
      <c r="BQ8" s="298"/>
      <c r="BR8" s="299"/>
      <c r="BS8" s="304"/>
      <c r="BT8" s="298"/>
      <c r="BU8" s="299"/>
      <c r="BV8" s="304"/>
      <c r="BW8" s="298"/>
      <c r="BX8" s="299"/>
      <c r="BY8" s="304"/>
      <c r="BZ8" s="298"/>
      <c r="CA8" s="299"/>
      <c r="CB8" s="304"/>
      <c r="CC8" s="298"/>
      <c r="CD8" s="299"/>
      <c r="CE8" s="304"/>
      <c r="CF8" s="298"/>
      <c r="CG8" s="299"/>
      <c r="CH8" s="300"/>
      <c r="CI8" s="295"/>
      <c r="CJ8" s="296"/>
      <c r="CK8" s="297"/>
      <c r="CL8" s="295"/>
      <c r="CM8" s="296"/>
      <c r="CN8" s="297"/>
      <c r="CO8" s="295"/>
      <c r="CP8" s="296"/>
      <c r="CQ8" s="297"/>
      <c r="CR8" s="295"/>
      <c r="CS8" s="296"/>
      <c r="CT8" s="297"/>
      <c r="CU8" s="295"/>
      <c r="CV8" s="296"/>
      <c r="CW8" s="297"/>
      <c r="CX8" s="295"/>
      <c r="CY8" s="296"/>
      <c r="CZ8" s="297"/>
      <c r="DA8" s="295"/>
      <c r="DB8" s="296"/>
      <c r="DC8" s="297"/>
      <c r="DD8" s="295"/>
      <c r="DE8" s="296"/>
      <c r="DF8" s="297"/>
      <c r="DG8" s="295"/>
      <c r="DH8" s="296"/>
      <c r="DI8" s="297"/>
      <c r="DJ8" s="295"/>
      <c r="DK8" s="296"/>
      <c r="DL8" s="297"/>
      <c r="DM8" s="295"/>
      <c r="DN8" s="296"/>
      <c r="DO8" s="297"/>
      <c r="DP8" s="295"/>
      <c r="DQ8" s="296"/>
      <c r="DR8" s="297"/>
      <c r="DS8" s="295"/>
      <c r="DT8" s="296"/>
      <c r="DU8" s="297"/>
      <c r="DV8" s="295"/>
      <c r="DW8" s="296"/>
      <c r="DX8" s="297"/>
      <c r="DY8" s="295"/>
      <c r="DZ8" s="296"/>
      <c r="EA8" s="297"/>
      <c r="EB8" s="295"/>
      <c r="EC8" s="296"/>
      <c r="ED8" s="297"/>
      <c r="EE8" s="295"/>
      <c r="EF8" s="296"/>
      <c r="EG8" s="297"/>
      <c r="EH8" s="295"/>
      <c r="EI8" s="296"/>
      <c r="EJ8" s="297"/>
      <c r="EK8" s="295"/>
      <c r="EL8" s="296"/>
      <c r="EM8" s="297"/>
      <c r="EN8" s="295"/>
      <c r="EO8" s="296"/>
      <c r="EP8" s="297"/>
      <c r="EQ8" s="295"/>
      <c r="ER8" s="296"/>
      <c r="ES8" s="297"/>
    </row>
    <row r="9" spans="1:154" ht="30.75" thickBot="1" x14ac:dyDescent="0.3">
      <c r="A9" s="1"/>
      <c r="B9" s="6"/>
      <c r="C9" s="6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202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39" t="s">
        <v>2</v>
      </c>
      <c r="Y9" s="166" t="s">
        <v>3</v>
      </c>
      <c r="Z9" s="39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6" t="s">
        <v>2</v>
      </c>
      <c r="AH9" s="167" t="s">
        <v>3</v>
      </c>
      <c r="AI9" s="6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43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" t="s">
        <v>2</v>
      </c>
      <c r="EI9" s="167" t="s">
        <v>3</v>
      </c>
      <c r="EJ9" s="6" t="s">
        <v>6</v>
      </c>
      <c r="EK9" s="6" t="s">
        <v>2</v>
      </c>
      <c r="EL9" s="167" t="s">
        <v>3</v>
      </c>
      <c r="EM9" s="6" t="s">
        <v>6</v>
      </c>
      <c r="EN9" s="6" t="s">
        <v>2</v>
      </c>
      <c r="EO9" s="167" t="s">
        <v>3</v>
      </c>
      <c r="EP9" s="6" t="s">
        <v>6</v>
      </c>
      <c r="EQ9" s="6" t="s">
        <v>2</v>
      </c>
      <c r="ER9" s="167" t="s">
        <v>3</v>
      </c>
      <c r="ES9" s="6" t="s">
        <v>6</v>
      </c>
      <c r="ET9" s="146" t="s">
        <v>7</v>
      </c>
      <c r="EU9" s="291" t="s">
        <v>8</v>
      </c>
      <c r="EV9" s="291"/>
      <c r="EW9" s="291"/>
      <c r="EX9" s="174" t="s">
        <v>9</v>
      </c>
    </row>
    <row r="10" spans="1:154" s="32" customFormat="1" ht="15.75" thickBot="1" x14ac:dyDescent="0.3">
      <c r="A10" s="28">
        <f t="shared" ref="A10:A25" si="0">A9+1</f>
        <v>1</v>
      </c>
      <c r="B10" s="116" t="s">
        <v>33</v>
      </c>
      <c r="C10" s="12"/>
      <c r="D10" s="162">
        <f t="shared" ref="D10:D25" ca="1" si="1">IF(C10&gt;0,(INDIRECT(ADDRESS(C10,$C$7,,,"ТаблицаСоответствия"))+E10)*$C$8,)</f>
        <v>0</v>
      </c>
      <c r="E10" s="30"/>
      <c r="F10" s="12">
        <v>4</v>
      </c>
      <c r="G10" s="162">
        <f t="shared" ref="G10:G25" ca="1" si="2">IF(F10&gt;0,(INDIRECT(ADDRESS(F10,$F$7,,,"ТаблицаСоответствия"))+H10)*$F$8,)</f>
        <v>82.8</v>
      </c>
      <c r="H10" s="30"/>
      <c r="I10" s="12"/>
      <c r="J10" s="162">
        <f t="shared" ref="J10:J25" ca="1" si="3">IF(I10&gt;0,(INDIRECT(ADDRESS(I10,$I$7,,,"ТаблицаСоответствия"))+K10)*$I$8,)</f>
        <v>0</v>
      </c>
      <c r="K10" s="30"/>
      <c r="L10" s="12"/>
      <c r="M10" s="162">
        <f t="shared" ref="M10:M25" ca="1" si="4">IF(L10&gt;0,(INDIRECT(ADDRESS(L10,$L$7,,,"ТаблицаСоответствия"))+N10)*$L$8,)</f>
        <v>0</v>
      </c>
      <c r="N10" s="30"/>
      <c r="O10" s="12"/>
      <c r="P10" s="162">
        <f t="shared" ref="P10:P25" ca="1" si="5">IF(O10&gt;0,(INDIRECT(ADDRESS(O10,$O$7,,,"ТаблицаСоответствия"))+Q10)*$O$8,)</f>
        <v>0</v>
      </c>
      <c r="Q10" s="30"/>
      <c r="R10" s="12">
        <v>50</v>
      </c>
      <c r="S10" s="162">
        <f t="shared" ref="S10:S25" ca="1" si="6">IF(R10&gt;0,(INDIRECT(ADDRESS(R10,$R$7,,,"ТаблицаСоответствия"))+T10)*$R$8,)</f>
        <v>18</v>
      </c>
      <c r="T10" s="30"/>
      <c r="U10" s="12"/>
      <c r="V10" s="27">
        <f t="shared" ref="V10:V25" ca="1" si="7">IF(U10&gt;0,ROUND((INDIRECT(ADDRESS(U10,$U$7,,,"ТаблицаСоответствия"))+W10)*$U$8,0),)</f>
        <v>0</v>
      </c>
      <c r="W10" s="30"/>
      <c r="X10" s="12"/>
      <c r="Y10" s="27">
        <f t="shared" ref="Y10:Y18" ca="1" si="8">IF(X10&gt;0,ROUND((INDIRECT(ADDRESS(X10,$X$7,,,"ТаблицаСоответствия"))+Z10)*$X$8,0),)</f>
        <v>0</v>
      </c>
      <c r="Z10" s="30"/>
      <c r="AA10" s="12">
        <v>23</v>
      </c>
      <c r="AB10" s="27">
        <f t="shared" ref="AB10:AB25" ca="1" si="9">IF(AA10&gt;0,ROUND((INDIRECT(ADDRESS(AA10,$AA$7,,,"ТаблицаСоответствия"))+AC10)*$AA$8,0),)</f>
        <v>68</v>
      </c>
      <c r="AC10" s="30"/>
      <c r="AD10" s="12"/>
      <c r="AE10" s="27">
        <f t="shared" ref="AE10:AE25" ca="1" si="10">IF(AD10&gt;0,ROUND((INDIRECT(ADDRESS(AD10,$AD$7,,,"ТаблицаСоответствия"))+AF10)*$AD$8,0),)</f>
        <v>0</v>
      </c>
      <c r="AF10" s="30"/>
      <c r="AG10" s="12">
        <v>5</v>
      </c>
      <c r="AH10" s="27">
        <f t="shared" ref="AH10:AH25" ca="1" si="11">IF(AG10&gt;0,ROUND((INDIRECT(ADDRESS(AG10,$AG$7,,,"ТаблицаСоответствия"))+AI10)*$AG$8,0),)</f>
        <v>106</v>
      </c>
      <c r="AI10" s="30"/>
      <c r="AJ10" s="12">
        <v>1</v>
      </c>
      <c r="AK10" s="27">
        <f t="shared" ref="AK10:AK25" ca="1" si="12">IF(AJ10&gt;0,ROUND((INDIRECT(ADDRESS(AJ10,$AJ$7,,,"ТаблицаСоответствия"))+AL10)*$AJ$8,0),)</f>
        <v>17</v>
      </c>
      <c r="AL10" s="30"/>
      <c r="AM10" s="12">
        <v>1</v>
      </c>
      <c r="AN10" s="27">
        <f t="shared" ref="AN10:AN25" ca="1" si="13">IF(AM10&gt;0,ROUND((INDIRECT(ADDRESS(AM10,$AM$7,,,"ТаблицаСоответствия"))+AO10)*$AM$8,0),)</f>
        <v>48</v>
      </c>
      <c r="AO10" s="30"/>
      <c r="AP10" s="12">
        <v>1</v>
      </c>
      <c r="AQ10" s="27">
        <f t="shared" ref="AQ10:AQ25" ca="1" si="14">IF(AP10&gt;0,ROUND((INDIRECT(ADDRESS(AP10,$AP$7,,,"ТаблицаСоответствия"))+AR10)*$AP$8,0),)</f>
        <v>14</v>
      </c>
      <c r="AR10" s="30"/>
      <c r="AS10" s="12">
        <v>1</v>
      </c>
      <c r="AT10" s="27">
        <f t="shared" ref="AT10:AT25" ca="1" si="15">IF(AS10&gt;0,ROUND((INDIRECT(ADDRESS(AS10,$AS$7,,,"ТаблицаСоответствия"))+AU10)*$AS$8,0),)</f>
        <v>34</v>
      </c>
      <c r="AU10" s="30"/>
      <c r="AV10" s="12">
        <v>107</v>
      </c>
      <c r="AW10" s="27">
        <f t="shared" ref="AW10:AW25" ca="1" si="16">IF(AV10&gt;0,ROUND((INDIRECT(ADDRESS(AV10,$AV$7,,,"ТаблицаСоответствия"))+AX10)*$AV$8,0),)</f>
        <v>18</v>
      </c>
      <c r="AX10" s="30"/>
      <c r="AY10" s="12"/>
      <c r="AZ10" s="27">
        <f t="shared" ref="AZ10:AZ25" ca="1" si="17">IF(AY10&gt;0,ROUND((INDIRECT(ADDRESS(AY10,$AY$7,,,"ТаблицаСоответствия"))+BA10)*$AY$8,0),)</f>
        <v>0</v>
      </c>
      <c r="BA10" s="30"/>
      <c r="BB10" s="12"/>
      <c r="BC10" s="27">
        <f t="shared" ref="BC10:BC18" ca="1" si="18">IF(BB10&gt;0,ROUND((INDIRECT(ADDRESS(BB10,$BB$7,,,"ТаблицаСоответствия"))+BD10)*$BB$8,0),)</f>
        <v>0</v>
      </c>
      <c r="BD10" s="30"/>
      <c r="BE10" s="12"/>
      <c r="BF10" s="27">
        <f t="shared" ref="BF10:BF25" ca="1" si="19">IF(BE10&gt;0,ROUND((INDIRECT(ADDRESS(BE10,$BE$7,,,"ТаблицаСоответствия"))+BG10)*$BE$8,0),)</f>
        <v>0</v>
      </c>
      <c r="BG10" s="30"/>
      <c r="BH10" s="12"/>
      <c r="BI10" s="27">
        <f t="shared" ref="BI10:BI25" ca="1" si="20">IF(BH10&gt;0,ROUND((INDIRECT(ADDRESS(BH10,$BH$7,,,"ТаблицаСоответствия"))+BJ10)*$BH$8,0),)</f>
        <v>0</v>
      </c>
      <c r="BJ10" s="30"/>
      <c r="BK10" s="12"/>
      <c r="BL10" s="27">
        <f t="shared" ref="BL10:BL25" ca="1" si="21">IF(BK10&gt;0,ROUND((INDIRECT(ADDRESS(BK10,$BK$7,,,"ТаблицаСоответствия"))+BM10)*$BK$8,0),)</f>
        <v>0</v>
      </c>
      <c r="BM10" s="30"/>
      <c r="BN10" s="12"/>
      <c r="BO10" s="27">
        <f t="shared" ref="BO10:BO25" ca="1" si="22">IF(BN10&gt;0,ROUND((INDIRECT(ADDRESS(BN10,$BN$7,,,"ТаблицаСоответствия"))+BP10)*$BN$8,0),)</f>
        <v>0</v>
      </c>
      <c r="BP10" s="30"/>
      <c r="BQ10" s="12"/>
      <c r="BR10" s="27">
        <f t="shared" ref="BR10:BR25" ca="1" si="23">IF(BQ10&gt;0,ROUND((INDIRECT(ADDRESS(BQ10,$BQ$7,,,"ТаблицаСоответствия"))+BS10)*$BQ$8,0),)</f>
        <v>0</v>
      </c>
      <c r="BS10" s="30"/>
      <c r="BT10" s="12"/>
      <c r="BU10" s="27">
        <f t="shared" ref="BU10:BU25" ca="1" si="24">IF(BT10&gt;0,ROUND((INDIRECT(ADDRESS(BT10,$BT$7,,,"ТаблицаСоответствия"))+BV10)*$BT$8,0),)</f>
        <v>0</v>
      </c>
      <c r="BV10" s="30"/>
      <c r="BW10" s="12"/>
      <c r="BX10" s="27">
        <f t="shared" ref="BX10:BX25" ca="1" si="25">IF(BW10&gt;0,ROUND((INDIRECT(ADDRESS(BW10,$BW$7,,,"ТаблицаСоответствия"))+BY10)*$BW$8,0),)</f>
        <v>0</v>
      </c>
      <c r="BY10" s="30"/>
      <c r="BZ10" s="12"/>
      <c r="CA10" s="27">
        <f t="shared" ref="CA10:CA25" ca="1" si="26">IF(BZ10&gt;0,ROUND((INDIRECT(ADDRESS(BZ10,$BZ$7,,,"ТаблицаСоответствия"))+CB10)*$BZ$8,0),)</f>
        <v>0</v>
      </c>
      <c r="CB10" s="30"/>
      <c r="CC10" s="12"/>
      <c r="CD10" s="27">
        <f t="shared" ref="CD10:CD25" ca="1" si="27">IF(CC10&gt;0,ROUND((INDIRECT(ADDRESS(CC10,$CC$7,,,"ТаблицаСоответствия"))+CE10)*$CC$8,0),)</f>
        <v>0</v>
      </c>
      <c r="CE10" s="30"/>
      <c r="CF10" s="12"/>
      <c r="CG10" s="27">
        <f t="shared" ref="CG10:CG25" ca="1" si="28">IF(CF10&gt;0,ROUND((INDIRECT(ADDRESS(CF10,$CF$7,,,"ТаблицаСоответствия"))+CH10)*$CF$8,0),)</f>
        <v>0</v>
      </c>
      <c r="CH10" s="30"/>
      <c r="CI10" s="12"/>
      <c r="CJ10" s="27">
        <f t="shared" ref="CJ10:CJ25" ca="1" si="29">IF(CI10&gt;0,ROUND((INDIRECT(ADDRESS(CI10,$CI$7,,,"ТаблицаСоответствия"))+CK10)*$CI$8,0),)</f>
        <v>0</v>
      </c>
      <c r="CK10" s="30"/>
      <c r="CL10" s="12"/>
      <c r="CM10" s="27">
        <f t="shared" ref="CM10:CM25" ca="1" si="30">IF(CL10&gt;0,ROUND((INDIRECT(ADDRESS(CL10,$CL$7,,,"ТаблицаСоответствия"))+CN10)*$CL$8,0),)</f>
        <v>0</v>
      </c>
      <c r="CN10" s="30"/>
      <c r="CO10" s="12"/>
      <c r="CP10" s="27">
        <f t="shared" ref="CP10:CP25" ca="1" si="31">IF(CO10&gt;0,ROUND((INDIRECT(ADDRESS(CO10,$CO$7,,,"ТаблицаСоответствия"))+CQ10)*$CO$8,0),)</f>
        <v>0</v>
      </c>
      <c r="CQ10" s="30"/>
      <c r="CR10" s="12"/>
      <c r="CS10" s="27">
        <f t="shared" ref="CS10:CS25" ca="1" si="32">IF(CR10&gt;0,ROUND((INDIRECT(ADDRESS(CR10,$CR$7,,,"ТаблицаСоответствия"))+CT10)*$CR$8,0),)</f>
        <v>0</v>
      </c>
      <c r="CT10" s="30"/>
      <c r="CU10" s="12"/>
      <c r="CV10" s="27">
        <f t="shared" ref="CV10:CV25" ca="1" si="33">IF(CU10&gt;0,ROUND((INDIRECT(ADDRESS(CU10,$CU$7,,,"ТаблицаСоответствия"))+CW10)*$CU$8,0),)</f>
        <v>0</v>
      </c>
      <c r="CW10" s="30"/>
      <c r="CX10" s="12"/>
      <c r="CY10" s="27">
        <f t="shared" ref="CY10:CY25" ca="1" si="34">IF(CX10&gt;0,ROUND((INDIRECT(ADDRESS(CX10,$CX$7,,,"ТаблицаСоответствия"))+CZ10)*$CX$8,0),)</f>
        <v>0</v>
      </c>
      <c r="CZ10" s="30"/>
      <c r="DA10" s="12"/>
      <c r="DB10" s="27">
        <f t="shared" ref="DB10:DB25" ca="1" si="35">IF(DA10&gt;0,ROUND((INDIRECT(ADDRESS(DA10,$DA$7,,,"ТаблицаСоответствия"))+DC10)*$DA$8,0),)</f>
        <v>0</v>
      </c>
      <c r="DC10" s="30"/>
      <c r="DD10" s="12"/>
      <c r="DE10" s="27">
        <f t="shared" ref="DE10:DE25" ca="1" si="36">IF(DD10&gt;0,ROUND((INDIRECT(ADDRESS(DD10,$DD$7,,,"ТаблицаСоответствия"))+DF10)*$DD$8,0),)</f>
        <v>0</v>
      </c>
      <c r="DF10" s="30"/>
      <c r="DG10" s="12"/>
      <c r="DH10" s="27">
        <f t="shared" ref="DH10:DH25" ca="1" si="37">IF(DG10&gt;0,ROUND((INDIRECT(ADDRESS(DG10,$DG$7,,,"ТаблицаСоответствия"))+DI10)*$DG$8,0),)</f>
        <v>0</v>
      </c>
      <c r="DI10" s="30"/>
      <c r="DJ10" s="12"/>
      <c r="DK10" s="27">
        <f t="shared" ref="DK10:DK25" ca="1" si="38">IF(DJ10&gt;0,ROUND((INDIRECT(ADDRESS(DJ10,$DJ$7,,,"ТаблицаСоответствия"))+DL10)*$DJ$8,0),)</f>
        <v>0</v>
      </c>
      <c r="DL10" s="30"/>
      <c r="DM10" s="12"/>
      <c r="DN10" s="27">
        <f t="shared" ref="DN10:DN25" ca="1" si="39">IF(DM10&gt;0,ROUND((INDIRECT(ADDRESS(DM10,$DM$7,,,"ТаблицаСоответствия"))+DO10)*$DM$8,0),)</f>
        <v>0</v>
      </c>
      <c r="DO10" s="30"/>
      <c r="DP10" s="12"/>
      <c r="DQ10" s="27">
        <f t="shared" ref="DQ10:DQ25" ca="1" si="40">IF(DP10&gt;0,ROUND((INDIRECT(ADDRESS(DP10,$DP$7,,,"ТаблицаСоответствия"))+DR10)*$DP$8,0),)</f>
        <v>0</v>
      </c>
      <c r="DR10" s="30"/>
      <c r="DS10" s="12"/>
      <c r="DT10" s="27">
        <f t="shared" ref="DT10:DT25" ca="1" si="41">IF(DS10&gt;0,ROUND((INDIRECT(ADDRESS(DS10,$DS$7,,,"ТаблицаСоответствия"))+DU10)*$DS$8,0),)</f>
        <v>0</v>
      </c>
      <c r="DU10" s="30"/>
      <c r="DV10" s="12"/>
      <c r="DW10" s="27">
        <f t="shared" ref="DW10:DW25" ca="1" si="42">IF(DV10&gt;0,ROUND((INDIRECT(ADDRESS(DV10,$DV$7,,,"ТаблицаСоответствия"))+DX10)*$DV$8,0),)</f>
        <v>0</v>
      </c>
      <c r="DX10" s="30"/>
      <c r="DY10" s="12"/>
      <c r="DZ10" s="27">
        <f t="shared" ref="DZ10:DZ25" ca="1" si="43">IF(DY10&gt;0,ROUND((INDIRECT(ADDRESS(DY10,$DY$7,,,"ТаблицаСоответствия"))+EA10)*$DY$8,0),)</f>
        <v>0</v>
      </c>
      <c r="EA10" s="30"/>
      <c r="EB10" s="12"/>
      <c r="EC10" s="27">
        <f t="shared" ref="EC10:EC25" ca="1" si="44">IF(EB10&gt;0,ROUND((INDIRECT(ADDRESS(EB10,$EB$7,,,"ТаблицаСоответствия"))+ED10)*$EB$8,0),)</f>
        <v>0</v>
      </c>
      <c r="ED10" s="30"/>
      <c r="EE10" s="12"/>
      <c r="EF10" s="27">
        <f t="shared" ref="EF10:EF25" ca="1" si="45">IF(EE10&gt;0,ROUND((INDIRECT(ADDRESS(EE10,$EE$7,,,"ТаблицаСоответствия"))+EG10)*$EE$8,0),)</f>
        <v>0</v>
      </c>
      <c r="EG10" s="30"/>
      <c r="EH10" s="12"/>
      <c r="EI10" s="27">
        <f t="shared" ref="EI10:EI25" ca="1" si="46">IF(EH10&gt;0,ROUND((INDIRECT(ADDRESS(EH10,$EH$7,,,"ТаблицаСоответствия"))+EJ10)*$EH$8,0),)</f>
        <v>0</v>
      </c>
      <c r="EJ10" s="30"/>
      <c r="EK10" s="41"/>
      <c r="EL10" s="27">
        <f t="shared" ref="EL10:EL18" ca="1" si="47">IF(EK10&gt;0,ROUND((INDIRECT(ADDRESS(EK10,$EK$7,,,"ТаблицаСоответствия"))+EM10)*$EK$8,0),)</f>
        <v>0</v>
      </c>
      <c r="EM10" s="30"/>
      <c r="EN10" s="41"/>
      <c r="EO10" s="27">
        <f t="shared" ref="EO10:EO18" ca="1" si="48">IF(EN10&gt;0,ROUND((INDIRECT(ADDRESS(EN10,$EN$7,,,"ТаблицаСоответствия"))+EP10)*$EN$8,0),)</f>
        <v>0</v>
      </c>
      <c r="EP10" s="30"/>
      <c r="EQ10" s="41"/>
      <c r="ER10" s="27">
        <f t="shared" ref="ER10:ER18" ca="1" si="49">IF(EQ10&gt;0,ROUND((INDIRECT(ADDRESS(EQ10,$EQ$7,,,"ТаблицаСоответствия"))+ES10)*$EQ$8,0),)</f>
        <v>0</v>
      </c>
      <c r="ES10" s="30"/>
      <c r="ET10" s="179">
        <f t="shared" ref="ET10:ET25" ca="1" si="50">SUM(DH10,DB10,BI10,BL10,BO10,P10,BR10,CD10,Y10,CG10,AT10,AW10,AZ10,BC10,BF10,CJ10,CJ10,CM10,DE10,CV10,CY10,CP10,DT10,DW10,DZ10,EC10,EF10,EL10,CS10,CA10,BX10,AQ10,BU10,AH10,AK10,AN10,D10,G10,J10,M10,S10,V10,AB10,AE10,DK10,DN10,DQ10,EI10,EO10,ER10,)</f>
        <v>405.8</v>
      </c>
      <c r="EU10" s="292" t="str">
        <f t="shared" ref="EU10:EU22" si="51">B10</f>
        <v>Севостьянов Илья - Шипицына Анастасия</v>
      </c>
      <c r="EV10" s="293"/>
      <c r="EW10" s="294"/>
      <c r="EX10" s="31">
        <f ca="1">IF(ET10&gt;0,RANK(ET10,$ET$10:$ET$27),0)</f>
        <v>1</v>
      </c>
    </row>
    <row r="11" spans="1:154" s="32" customFormat="1" ht="15.75" thickBot="1" x14ac:dyDescent="0.3">
      <c r="A11" s="28">
        <f t="shared" si="0"/>
        <v>2</v>
      </c>
      <c r="B11" s="116" t="s">
        <v>41</v>
      </c>
      <c r="C11" s="12">
        <v>78</v>
      </c>
      <c r="D11" s="162">
        <f t="shared" ca="1" si="1"/>
        <v>39.6</v>
      </c>
      <c r="E11" s="9"/>
      <c r="F11" s="12"/>
      <c r="G11" s="162">
        <f t="shared" ca="1" si="2"/>
        <v>0</v>
      </c>
      <c r="H11" s="9"/>
      <c r="I11" s="12"/>
      <c r="J11" s="162">
        <f t="shared" ca="1" si="3"/>
        <v>0</v>
      </c>
      <c r="K11" s="9"/>
      <c r="L11" s="12">
        <v>97</v>
      </c>
      <c r="M11" s="162">
        <f t="shared" ca="1" si="4"/>
        <v>18</v>
      </c>
      <c r="N11" s="9"/>
      <c r="O11" s="12"/>
      <c r="P11" s="162">
        <f t="shared" ca="1" si="5"/>
        <v>0</v>
      </c>
      <c r="Q11" s="9"/>
      <c r="R11" s="12"/>
      <c r="S11" s="162">
        <f t="shared" ca="1" si="6"/>
        <v>0</v>
      </c>
      <c r="T11" s="9"/>
      <c r="U11" s="12"/>
      <c r="V11" s="7">
        <f t="shared" ca="1" si="7"/>
        <v>0</v>
      </c>
      <c r="W11" s="9"/>
      <c r="X11" s="12"/>
      <c r="Y11" s="7">
        <f t="shared" ca="1" si="8"/>
        <v>0</v>
      </c>
      <c r="Z11" s="9"/>
      <c r="AA11" s="12"/>
      <c r="AB11" s="7">
        <f t="shared" ca="1" si="9"/>
        <v>0</v>
      </c>
      <c r="AC11" s="9"/>
      <c r="AD11" s="12"/>
      <c r="AE11" s="7">
        <f t="shared" ca="1" si="10"/>
        <v>0</v>
      </c>
      <c r="AF11" s="9"/>
      <c r="AG11" s="12">
        <v>6</v>
      </c>
      <c r="AH11" s="7">
        <f t="shared" ca="1" si="11"/>
        <v>99</v>
      </c>
      <c r="AI11" s="9"/>
      <c r="AJ11" s="12">
        <v>2</v>
      </c>
      <c r="AK11" s="7">
        <f t="shared" ca="1" si="12"/>
        <v>14</v>
      </c>
      <c r="AL11" s="9"/>
      <c r="AM11" s="12"/>
      <c r="AN11" s="7">
        <f t="shared" ca="1" si="13"/>
        <v>0</v>
      </c>
      <c r="AO11" s="9"/>
      <c r="AP11" s="12"/>
      <c r="AQ11" s="7">
        <f t="shared" ca="1" si="14"/>
        <v>0</v>
      </c>
      <c r="AR11" s="9"/>
      <c r="AS11" s="12">
        <v>2</v>
      </c>
      <c r="AT11" s="7">
        <f t="shared" ca="1" si="15"/>
        <v>30</v>
      </c>
      <c r="AU11" s="9"/>
      <c r="AV11" s="12"/>
      <c r="AW11" s="7">
        <f t="shared" ca="1" si="16"/>
        <v>0</v>
      </c>
      <c r="AX11" s="9"/>
      <c r="AY11" s="12"/>
      <c r="AZ11" s="7">
        <f t="shared" ca="1" si="17"/>
        <v>0</v>
      </c>
      <c r="BA11" s="9"/>
      <c r="BB11" s="12"/>
      <c r="BC11" s="7">
        <f t="shared" ca="1" si="18"/>
        <v>0</v>
      </c>
      <c r="BD11" s="9"/>
      <c r="BE11" s="12"/>
      <c r="BF11" s="7">
        <f t="shared" ca="1" si="19"/>
        <v>0</v>
      </c>
      <c r="BG11" s="9"/>
      <c r="BH11" s="12"/>
      <c r="BI11" s="7">
        <f t="shared" ca="1" si="20"/>
        <v>0</v>
      </c>
      <c r="BJ11" s="9"/>
      <c r="BK11" s="12"/>
      <c r="BL11" s="7">
        <f t="shared" ca="1" si="21"/>
        <v>0</v>
      </c>
      <c r="BM11" s="9"/>
      <c r="BN11" s="12"/>
      <c r="BO11" s="7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27">
        <f t="shared" ca="1" si="29"/>
        <v>0</v>
      </c>
      <c r="CK11" s="9"/>
      <c r="CL11" s="12"/>
      <c r="CM11" s="2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"/>
      <c r="EI11" s="7">
        <f t="shared" ca="1" si="46"/>
        <v>0</v>
      </c>
      <c r="EJ11" s="9"/>
      <c r="EK11" s="12"/>
      <c r="EL11" s="7">
        <f t="shared" ca="1" si="47"/>
        <v>0</v>
      </c>
      <c r="EM11" s="9"/>
      <c r="EN11" s="12"/>
      <c r="EO11" s="7">
        <f t="shared" ca="1" si="48"/>
        <v>0</v>
      </c>
      <c r="EP11" s="9"/>
      <c r="EQ11" s="12"/>
      <c r="ER11" s="7">
        <f t="shared" ca="1" si="49"/>
        <v>0</v>
      </c>
      <c r="ES11" s="9"/>
      <c r="ET11" s="179">
        <f t="shared" ca="1" si="50"/>
        <v>200.6</v>
      </c>
      <c r="EU11" s="292" t="str">
        <f t="shared" si="51"/>
        <v>Иванов Егор - Карпушина Софья</v>
      </c>
      <c r="EV11" s="293"/>
      <c r="EW11" s="294"/>
      <c r="EX11" s="31">
        <f t="shared" ref="EX11:EX22" ca="1" si="52">IF(ET11&gt;0,RANK(ET11,$ET$10:$ET$27),0)</f>
        <v>2</v>
      </c>
    </row>
    <row r="12" spans="1:154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t="shared" ca="1" si="1"/>
        <v>0</v>
      </c>
      <c r="E12" s="9"/>
      <c r="F12" s="12"/>
      <c r="G12" s="162">
        <f t="shared" ca="1" si="2"/>
        <v>0</v>
      </c>
      <c r="H12" s="9"/>
      <c r="I12" s="12"/>
      <c r="J12" s="162">
        <f t="shared" ca="1" si="3"/>
        <v>0</v>
      </c>
      <c r="K12" s="9"/>
      <c r="L12" s="12"/>
      <c r="M12" s="162">
        <f t="shared" ca="1" si="4"/>
        <v>0</v>
      </c>
      <c r="N12" s="9"/>
      <c r="O12" s="12">
        <v>98</v>
      </c>
      <c r="P12" s="162">
        <f t="shared" ca="1" si="5"/>
        <v>18</v>
      </c>
      <c r="Q12" s="9"/>
      <c r="R12" s="12">
        <v>47</v>
      </c>
      <c r="S12" s="162">
        <f t="shared" ca="1" si="6"/>
        <v>25.2</v>
      </c>
      <c r="T12" s="9"/>
      <c r="U12" s="12"/>
      <c r="V12" s="7">
        <f t="shared" ca="1" si="7"/>
        <v>0</v>
      </c>
      <c r="W12" s="9"/>
      <c r="X12" s="12">
        <v>123</v>
      </c>
      <c r="Y12" s="7">
        <f t="shared" ca="1" si="8"/>
        <v>18</v>
      </c>
      <c r="Z12" s="9"/>
      <c r="AA12" s="12">
        <v>40</v>
      </c>
      <c r="AB12" s="7">
        <f t="shared" ca="1" si="9"/>
        <v>40</v>
      </c>
      <c r="AC12" s="9"/>
      <c r="AD12" s="12"/>
      <c r="AE12" s="7">
        <f t="shared" ca="1" si="10"/>
        <v>0</v>
      </c>
      <c r="AF12" s="9"/>
      <c r="AG12" s="12"/>
      <c r="AH12" s="7">
        <f t="shared" ca="1" si="11"/>
        <v>0</v>
      </c>
      <c r="AI12" s="9"/>
      <c r="AJ12" s="12"/>
      <c r="AK12" s="7">
        <f t="shared" ca="1" si="12"/>
        <v>0</v>
      </c>
      <c r="AL12" s="9"/>
      <c r="AM12" s="12">
        <v>3</v>
      </c>
      <c r="AN12" s="7">
        <f t="shared" ca="1" si="13"/>
        <v>36</v>
      </c>
      <c r="AO12" s="9"/>
      <c r="AP12" s="12"/>
      <c r="AQ12" s="7">
        <f t="shared" ca="1" si="14"/>
        <v>0</v>
      </c>
      <c r="AR12" s="9"/>
      <c r="AS12" s="12"/>
      <c r="AT12" s="7">
        <f t="shared" ca="1" si="15"/>
        <v>0</v>
      </c>
      <c r="AU12" s="9"/>
      <c r="AV12" s="12">
        <v>113</v>
      </c>
      <c r="AW12" s="7">
        <f t="shared" ca="1" si="16"/>
        <v>18</v>
      </c>
      <c r="AX12" s="9"/>
      <c r="AY12" s="12"/>
      <c r="AZ12" s="7">
        <f t="shared" ca="1" si="17"/>
        <v>0</v>
      </c>
      <c r="BA12" s="9"/>
      <c r="BB12" s="12"/>
      <c r="BC12" s="7">
        <f t="shared" ca="1" si="18"/>
        <v>0</v>
      </c>
      <c r="BD12" s="9"/>
      <c r="BE12" s="12"/>
      <c r="BF12" s="7">
        <f t="shared" ca="1" si="19"/>
        <v>0</v>
      </c>
      <c r="BG12" s="9"/>
      <c r="BH12" s="12"/>
      <c r="BI12" s="7">
        <f t="shared" ca="1" si="20"/>
        <v>0</v>
      </c>
      <c r="BJ12" s="9"/>
      <c r="BK12" s="12"/>
      <c r="BL12" s="7">
        <f t="shared" ca="1" si="21"/>
        <v>0</v>
      </c>
      <c r="BM12" s="9"/>
      <c r="BN12" s="12"/>
      <c r="BO12" s="7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7">
        <f t="shared" ca="1" si="28"/>
        <v>0</v>
      </c>
      <c r="CH12" s="9"/>
      <c r="CI12" s="12"/>
      <c r="CJ12" s="27">
        <f t="shared" ca="1" si="29"/>
        <v>0</v>
      </c>
      <c r="CK12" s="9"/>
      <c r="CL12" s="12"/>
      <c r="CM12" s="2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"/>
      <c r="EI12" s="7">
        <f t="shared" ca="1" si="46"/>
        <v>0</v>
      </c>
      <c r="EJ12" s="9"/>
      <c r="EK12" s="12"/>
      <c r="EL12" s="7">
        <f t="shared" ca="1" si="47"/>
        <v>0</v>
      </c>
      <c r="EM12" s="9"/>
      <c r="EN12" s="12"/>
      <c r="EO12" s="7">
        <f t="shared" ca="1" si="48"/>
        <v>0</v>
      </c>
      <c r="EP12" s="9"/>
      <c r="EQ12" s="12"/>
      <c r="ER12" s="7">
        <f t="shared" ca="1" si="49"/>
        <v>0</v>
      </c>
      <c r="ES12" s="9"/>
      <c r="ET12" s="179">
        <f t="shared" ca="1" si="50"/>
        <v>155.19999999999999</v>
      </c>
      <c r="EU12" s="171" t="str">
        <f t="shared" si="51"/>
        <v>Поварнин Евгений - Журавлева Ксения</v>
      </c>
      <c r="EV12" s="172"/>
      <c r="EW12" s="173"/>
      <c r="EX12" s="31">
        <f t="shared" ca="1" si="52"/>
        <v>3</v>
      </c>
    </row>
    <row r="13" spans="1:154" s="32" customFormat="1" ht="15.75" thickBot="1" x14ac:dyDescent="0.3">
      <c r="A13" s="28">
        <f t="shared" si="0"/>
        <v>4</v>
      </c>
      <c r="B13" s="116" t="s">
        <v>27</v>
      </c>
      <c r="C13" s="12"/>
      <c r="D13" s="162">
        <f t="shared" ca="1" si="1"/>
        <v>0</v>
      </c>
      <c r="E13" s="30"/>
      <c r="F13" s="12"/>
      <c r="G13" s="162">
        <f t="shared" ca="1" si="2"/>
        <v>0</v>
      </c>
      <c r="H13" s="30"/>
      <c r="I13" s="12"/>
      <c r="J13" s="162">
        <f t="shared" ca="1" si="3"/>
        <v>0</v>
      </c>
      <c r="K13" s="30"/>
      <c r="L13" s="12"/>
      <c r="M13" s="162">
        <f t="shared" ca="1" si="4"/>
        <v>0</v>
      </c>
      <c r="N13" s="30"/>
      <c r="O13" s="12"/>
      <c r="P13" s="162">
        <f t="shared" ca="1" si="5"/>
        <v>0</v>
      </c>
      <c r="Q13" s="30"/>
      <c r="R13" s="12">
        <v>83</v>
      </c>
      <c r="S13" s="162">
        <f t="shared" ca="1" si="6"/>
        <v>18</v>
      </c>
      <c r="T13" s="30"/>
      <c r="U13" s="12"/>
      <c r="V13" s="27">
        <f t="shared" ca="1" si="7"/>
        <v>0</v>
      </c>
      <c r="W13" s="30"/>
      <c r="X13" s="12"/>
      <c r="Y13" s="27">
        <f t="shared" ca="1" si="8"/>
        <v>0</v>
      </c>
      <c r="Z13" s="30"/>
      <c r="AA13" s="12">
        <v>51</v>
      </c>
      <c r="AB13" s="27">
        <f t="shared" ca="1" si="9"/>
        <v>18</v>
      </c>
      <c r="AC13" s="30"/>
      <c r="AD13" s="12"/>
      <c r="AE13" s="27">
        <f t="shared" ca="1" si="10"/>
        <v>0</v>
      </c>
      <c r="AF13" s="30"/>
      <c r="AG13" s="12"/>
      <c r="AH13" s="27">
        <f t="shared" ca="1" si="11"/>
        <v>0</v>
      </c>
      <c r="AI13" s="30"/>
      <c r="AJ13" s="12">
        <v>5</v>
      </c>
      <c r="AK13" s="27">
        <f t="shared" ca="1" si="12"/>
        <v>6</v>
      </c>
      <c r="AL13" s="30"/>
      <c r="AM13" s="12">
        <v>6</v>
      </c>
      <c r="AN13" s="27">
        <f t="shared" ca="1" si="13"/>
        <v>20</v>
      </c>
      <c r="AO13" s="30"/>
      <c r="AP13" s="12"/>
      <c r="AQ13" s="27">
        <f t="shared" ca="1" si="14"/>
        <v>0</v>
      </c>
      <c r="AR13" s="30"/>
      <c r="AS13" s="12">
        <v>6</v>
      </c>
      <c r="AT13" s="27">
        <f t="shared" ca="1" si="15"/>
        <v>14</v>
      </c>
      <c r="AU13" s="30"/>
      <c r="AV13" s="12"/>
      <c r="AW13" s="27">
        <f t="shared" ca="1" si="16"/>
        <v>0</v>
      </c>
      <c r="AX13" s="30"/>
      <c r="AY13" s="12"/>
      <c r="AZ13" s="27">
        <f t="shared" ca="1" si="17"/>
        <v>0</v>
      </c>
      <c r="BA13" s="30"/>
      <c r="BB13" s="12"/>
      <c r="BC13" s="27">
        <f t="shared" ca="1" si="18"/>
        <v>0</v>
      </c>
      <c r="BD13" s="30"/>
      <c r="BE13" s="12"/>
      <c r="BF13" s="27">
        <f t="shared" ca="1" si="19"/>
        <v>0</v>
      </c>
      <c r="BG13" s="30"/>
      <c r="BH13" s="12"/>
      <c r="BI13" s="27">
        <f t="shared" ca="1" si="20"/>
        <v>0</v>
      </c>
      <c r="BJ13" s="30"/>
      <c r="BK13" s="12"/>
      <c r="BL13" s="27">
        <f t="shared" ca="1" si="21"/>
        <v>0</v>
      </c>
      <c r="BM13" s="30"/>
      <c r="BN13" s="12"/>
      <c r="BO13" s="27">
        <f t="shared" ca="1" si="22"/>
        <v>0</v>
      </c>
      <c r="BP13" s="30"/>
      <c r="BQ13" s="12"/>
      <c r="BR13" s="27">
        <f t="shared" ca="1" si="23"/>
        <v>0</v>
      </c>
      <c r="BS13" s="30"/>
      <c r="BT13" s="12"/>
      <c r="BU13" s="27">
        <f t="shared" ca="1" si="24"/>
        <v>0</v>
      </c>
      <c r="BV13" s="30"/>
      <c r="BW13" s="12"/>
      <c r="BX13" s="27">
        <f t="shared" ca="1" si="25"/>
        <v>0</v>
      </c>
      <c r="BY13" s="30"/>
      <c r="BZ13" s="12"/>
      <c r="CA13" s="27">
        <f t="shared" ca="1" si="26"/>
        <v>0</v>
      </c>
      <c r="CB13" s="30"/>
      <c r="CC13" s="12"/>
      <c r="CD13" s="27">
        <f t="shared" ca="1" si="27"/>
        <v>0</v>
      </c>
      <c r="CE13" s="30"/>
      <c r="CF13" s="12"/>
      <c r="CG13" s="27">
        <f t="shared" ca="1" si="28"/>
        <v>0</v>
      </c>
      <c r="CH13" s="30"/>
      <c r="CI13" s="12"/>
      <c r="CJ13" s="27">
        <f t="shared" ca="1" si="29"/>
        <v>0</v>
      </c>
      <c r="CK13" s="30"/>
      <c r="CL13" s="12"/>
      <c r="CM13" s="27">
        <f t="shared" ca="1" si="30"/>
        <v>0</v>
      </c>
      <c r="CN13" s="30"/>
      <c r="CO13" s="12"/>
      <c r="CP13" s="27">
        <f t="shared" ca="1" si="31"/>
        <v>0</v>
      </c>
      <c r="CQ13" s="30"/>
      <c r="CR13" s="12"/>
      <c r="CS13" s="27">
        <f t="shared" ca="1" si="32"/>
        <v>0</v>
      </c>
      <c r="CT13" s="30"/>
      <c r="CU13" s="12"/>
      <c r="CV13" s="27">
        <f t="shared" ca="1" si="33"/>
        <v>0</v>
      </c>
      <c r="CW13" s="30"/>
      <c r="CX13" s="12"/>
      <c r="CY13" s="27">
        <f t="shared" ca="1" si="34"/>
        <v>0</v>
      </c>
      <c r="CZ13" s="30"/>
      <c r="DA13" s="12"/>
      <c r="DB13" s="27">
        <f t="shared" ca="1" si="35"/>
        <v>0</v>
      </c>
      <c r="DC13" s="30"/>
      <c r="DD13" s="12"/>
      <c r="DE13" s="27">
        <f t="shared" ca="1" si="36"/>
        <v>0</v>
      </c>
      <c r="DF13" s="30"/>
      <c r="DG13" s="12"/>
      <c r="DH13" s="27">
        <f t="shared" ca="1" si="37"/>
        <v>0</v>
      </c>
      <c r="DI13" s="30"/>
      <c r="DJ13" s="12"/>
      <c r="DK13" s="27">
        <f t="shared" ca="1" si="38"/>
        <v>0</v>
      </c>
      <c r="DL13" s="30"/>
      <c r="DM13" s="12"/>
      <c r="DN13" s="27">
        <f t="shared" ca="1" si="39"/>
        <v>0</v>
      </c>
      <c r="DO13" s="30"/>
      <c r="DP13" s="12"/>
      <c r="DQ13" s="27">
        <f t="shared" ca="1" si="40"/>
        <v>0</v>
      </c>
      <c r="DR13" s="30"/>
      <c r="DS13" s="12"/>
      <c r="DT13" s="27">
        <f t="shared" ca="1" si="41"/>
        <v>0</v>
      </c>
      <c r="DU13" s="30"/>
      <c r="DV13" s="12"/>
      <c r="DW13" s="27">
        <f t="shared" ca="1" si="42"/>
        <v>0</v>
      </c>
      <c r="DX13" s="30"/>
      <c r="DY13" s="12"/>
      <c r="DZ13" s="27">
        <f t="shared" ca="1" si="43"/>
        <v>0</v>
      </c>
      <c r="EA13" s="30"/>
      <c r="EB13" s="12"/>
      <c r="EC13" s="27">
        <f t="shared" ca="1" si="44"/>
        <v>0</v>
      </c>
      <c r="ED13" s="30"/>
      <c r="EE13" s="12"/>
      <c r="EF13" s="27">
        <f t="shared" ca="1" si="45"/>
        <v>0</v>
      </c>
      <c r="EG13" s="30"/>
      <c r="EH13" s="12"/>
      <c r="EI13" s="27">
        <f t="shared" ca="1" si="46"/>
        <v>0</v>
      </c>
      <c r="EJ13" s="30"/>
      <c r="EK13" s="41"/>
      <c r="EL13" s="27">
        <f t="shared" ca="1" si="47"/>
        <v>0</v>
      </c>
      <c r="EM13" s="30"/>
      <c r="EN13" s="41"/>
      <c r="EO13" s="27">
        <f t="shared" ca="1" si="48"/>
        <v>0</v>
      </c>
      <c r="EP13" s="30"/>
      <c r="EQ13" s="41"/>
      <c r="ER13" s="27">
        <f t="shared" ca="1" si="49"/>
        <v>0</v>
      </c>
      <c r="ES13" s="30"/>
      <c r="ET13" s="179">
        <f t="shared" ca="1" si="50"/>
        <v>76</v>
      </c>
      <c r="EU13" s="171" t="str">
        <f t="shared" si="51"/>
        <v>Кулькин Никита - Чернова Дарья</v>
      </c>
      <c r="EV13" s="172"/>
      <c r="EW13" s="173"/>
      <c r="EX13" s="31">
        <f t="shared" ca="1" si="52"/>
        <v>4</v>
      </c>
    </row>
    <row r="14" spans="1:154" s="32" customFormat="1" ht="15.75" thickBot="1" x14ac:dyDescent="0.3">
      <c r="A14" s="28">
        <f t="shared" si="0"/>
        <v>5</v>
      </c>
      <c r="B14" s="177" t="s">
        <v>98</v>
      </c>
      <c r="C14" s="12"/>
      <c r="D14" s="162">
        <f t="shared" ca="1" si="1"/>
        <v>0</v>
      </c>
      <c r="E14" s="9"/>
      <c r="F14" s="12"/>
      <c r="G14" s="162">
        <f t="shared" ca="1" si="2"/>
        <v>0</v>
      </c>
      <c r="H14" s="9"/>
      <c r="I14" s="12"/>
      <c r="J14" s="162">
        <f t="shared" ca="1" si="3"/>
        <v>0</v>
      </c>
      <c r="K14" s="9"/>
      <c r="L14" s="12"/>
      <c r="M14" s="162">
        <f t="shared" ca="1" si="4"/>
        <v>0</v>
      </c>
      <c r="N14" s="9"/>
      <c r="O14" s="12"/>
      <c r="P14" s="162">
        <f t="shared" ca="1" si="5"/>
        <v>0</v>
      </c>
      <c r="Q14" s="9"/>
      <c r="R14" s="12"/>
      <c r="S14" s="162">
        <f t="shared" ca="1" si="6"/>
        <v>0</v>
      </c>
      <c r="T14" s="9"/>
      <c r="U14" s="12"/>
      <c r="V14" s="7">
        <f t="shared" ca="1" si="7"/>
        <v>0</v>
      </c>
      <c r="W14" s="9"/>
      <c r="X14" s="12"/>
      <c r="Y14" s="7">
        <f t="shared" ca="1" si="8"/>
        <v>0</v>
      </c>
      <c r="Z14" s="9"/>
      <c r="AA14" s="12">
        <v>53</v>
      </c>
      <c r="AB14" s="7">
        <f t="shared" ca="1" si="9"/>
        <v>18</v>
      </c>
      <c r="AC14" s="9"/>
      <c r="AD14" s="12"/>
      <c r="AE14" s="7">
        <f t="shared" ca="1" si="10"/>
        <v>0</v>
      </c>
      <c r="AF14" s="9"/>
      <c r="AG14" s="12"/>
      <c r="AH14" s="7">
        <f t="shared" ca="1" si="11"/>
        <v>0</v>
      </c>
      <c r="AI14" s="9"/>
      <c r="AJ14" s="12"/>
      <c r="AK14" s="7">
        <f t="shared" ca="1" si="12"/>
        <v>0</v>
      </c>
      <c r="AL14" s="9"/>
      <c r="AM14" s="12">
        <v>2</v>
      </c>
      <c r="AN14" s="7">
        <f t="shared" ca="1" si="13"/>
        <v>42</v>
      </c>
      <c r="AO14" s="9"/>
      <c r="AP14" s="12">
        <v>2</v>
      </c>
      <c r="AQ14" s="7">
        <f t="shared" ca="1" si="14"/>
        <v>12</v>
      </c>
      <c r="AR14" s="9"/>
      <c r="AS14" s="12"/>
      <c r="AT14" s="7">
        <f t="shared" ca="1" si="15"/>
        <v>0</v>
      </c>
      <c r="AU14" s="9"/>
      <c r="AV14" s="12"/>
      <c r="AW14" s="7">
        <f t="shared" ca="1" si="16"/>
        <v>0</v>
      </c>
      <c r="AX14" s="9"/>
      <c r="AY14" s="12"/>
      <c r="AZ14" s="7">
        <f t="shared" ca="1" si="17"/>
        <v>0</v>
      </c>
      <c r="BA14" s="9"/>
      <c r="BB14" s="12"/>
      <c r="BC14" s="7">
        <f t="shared" ca="1" si="18"/>
        <v>0</v>
      </c>
      <c r="BD14" s="9"/>
      <c r="BE14" s="12"/>
      <c r="BF14" s="7">
        <f t="shared" ca="1" si="19"/>
        <v>0</v>
      </c>
      <c r="BG14" s="9"/>
      <c r="BH14" s="12"/>
      <c r="BI14" s="7">
        <f t="shared" ca="1" si="20"/>
        <v>0</v>
      </c>
      <c r="BJ14" s="9"/>
      <c r="BK14" s="12"/>
      <c r="BL14" s="7">
        <f t="shared" ca="1" si="21"/>
        <v>0</v>
      </c>
      <c r="BM14" s="9"/>
      <c r="BN14" s="12"/>
      <c r="BO14" s="7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27">
        <f t="shared" ca="1" si="29"/>
        <v>0</v>
      </c>
      <c r="CK14" s="9"/>
      <c r="CL14" s="12"/>
      <c r="CM14" s="2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"/>
      <c r="EI14" s="7">
        <f t="shared" ca="1" si="46"/>
        <v>0</v>
      </c>
      <c r="EJ14" s="9"/>
      <c r="EK14" s="12"/>
      <c r="EL14" s="7">
        <f t="shared" ca="1" si="47"/>
        <v>0</v>
      </c>
      <c r="EM14" s="9"/>
      <c r="EN14" s="12"/>
      <c r="EO14" s="7">
        <f t="shared" ca="1" si="48"/>
        <v>0</v>
      </c>
      <c r="EP14" s="9"/>
      <c r="EQ14" s="12"/>
      <c r="ER14" s="7">
        <f t="shared" ca="1" si="49"/>
        <v>0</v>
      </c>
      <c r="ES14" s="9"/>
      <c r="ET14" s="179">
        <f t="shared" ca="1" si="50"/>
        <v>72</v>
      </c>
      <c r="EU14" s="203" t="str">
        <f t="shared" si="51"/>
        <v>Брант Марк - Самкова Евгения</v>
      </c>
      <c r="EV14" s="172"/>
      <c r="EW14" s="173"/>
      <c r="EX14" s="31">
        <f t="shared" ca="1" si="52"/>
        <v>5</v>
      </c>
    </row>
    <row r="15" spans="1:154" ht="15.75" thickBot="1" x14ac:dyDescent="0.3">
      <c r="A15" s="28">
        <f t="shared" si="0"/>
        <v>6</v>
      </c>
      <c r="B15" s="3" t="s">
        <v>64</v>
      </c>
      <c r="C15" s="12"/>
      <c r="D15" s="162">
        <f t="shared" ca="1" si="1"/>
        <v>0</v>
      </c>
      <c r="E15" s="30"/>
      <c r="F15" s="12"/>
      <c r="G15" s="162">
        <f t="shared" ca="1" si="2"/>
        <v>0</v>
      </c>
      <c r="H15" s="30"/>
      <c r="I15" s="12"/>
      <c r="J15" s="162">
        <f t="shared" ca="1" si="3"/>
        <v>0</v>
      </c>
      <c r="K15" s="30"/>
      <c r="L15" s="12"/>
      <c r="M15" s="162">
        <f t="shared" ca="1" si="4"/>
        <v>0</v>
      </c>
      <c r="N15" s="30"/>
      <c r="O15" s="12"/>
      <c r="P15" s="162">
        <f t="shared" ca="1" si="5"/>
        <v>0</v>
      </c>
      <c r="Q15" s="30"/>
      <c r="R15" s="12"/>
      <c r="S15" s="162">
        <f t="shared" ca="1" si="6"/>
        <v>0</v>
      </c>
      <c r="T15" s="30"/>
      <c r="U15" s="12"/>
      <c r="V15" s="27">
        <f t="shared" ca="1" si="7"/>
        <v>0</v>
      </c>
      <c r="W15" s="30"/>
      <c r="X15" s="12"/>
      <c r="Y15" s="27">
        <f t="shared" ca="1" si="8"/>
        <v>0</v>
      </c>
      <c r="Z15" s="30"/>
      <c r="AA15" s="12">
        <v>47</v>
      </c>
      <c r="AB15" s="27">
        <f t="shared" ca="1" si="9"/>
        <v>25</v>
      </c>
      <c r="AC15" s="30"/>
      <c r="AD15" s="12"/>
      <c r="AE15" s="27">
        <f t="shared" ca="1" si="10"/>
        <v>0</v>
      </c>
      <c r="AF15" s="30"/>
      <c r="AG15" s="12"/>
      <c r="AH15" s="27">
        <f t="shared" ca="1" si="11"/>
        <v>0</v>
      </c>
      <c r="AI15" s="30"/>
      <c r="AJ15" s="12">
        <v>4</v>
      </c>
      <c r="AK15" s="27">
        <f t="shared" ca="1" si="12"/>
        <v>8</v>
      </c>
      <c r="AL15" s="30"/>
      <c r="AM15" s="12">
        <v>8</v>
      </c>
      <c r="AN15" s="27">
        <f t="shared" ca="1" si="13"/>
        <v>14</v>
      </c>
      <c r="AO15" s="30"/>
      <c r="AP15" s="12">
        <v>5</v>
      </c>
      <c r="AQ15" s="27">
        <f t="shared" ca="1" si="14"/>
        <v>5</v>
      </c>
      <c r="AR15" s="30"/>
      <c r="AS15" s="12"/>
      <c r="AT15" s="27">
        <f t="shared" ca="1" si="15"/>
        <v>0</v>
      </c>
      <c r="AU15" s="30"/>
      <c r="AV15" s="12"/>
      <c r="AW15" s="27">
        <f t="shared" ca="1" si="16"/>
        <v>0</v>
      </c>
      <c r="AX15" s="30"/>
      <c r="AY15" s="12"/>
      <c r="AZ15" s="27">
        <f t="shared" ca="1" si="17"/>
        <v>0</v>
      </c>
      <c r="BA15" s="30"/>
      <c r="BB15" s="12"/>
      <c r="BC15" s="27">
        <f t="shared" ca="1" si="18"/>
        <v>0</v>
      </c>
      <c r="BD15" s="30"/>
      <c r="BE15" s="12"/>
      <c r="BF15" s="27">
        <f t="shared" ca="1" si="19"/>
        <v>0</v>
      </c>
      <c r="BG15" s="30"/>
      <c r="BH15" s="12"/>
      <c r="BI15" s="27">
        <f t="shared" ca="1" si="20"/>
        <v>0</v>
      </c>
      <c r="BJ15" s="30"/>
      <c r="BK15" s="12"/>
      <c r="BL15" s="27">
        <f t="shared" ca="1" si="21"/>
        <v>0</v>
      </c>
      <c r="BM15" s="30"/>
      <c r="BN15" s="12"/>
      <c r="BO15" s="27">
        <f t="shared" ca="1" si="22"/>
        <v>0</v>
      </c>
      <c r="BP15" s="30"/>
      <c r="BQ15" s="12"/>
      <c r="BR15" s="27">
        <f t="shared" ca="1" si="23"/>
        <v>0</v>
      </c>
      <c r="BS15" s="30"/>
      <c r="BT15" s="12"/>
      <c r="BU15" s="27">
        <f t="shared" ca="1" si="24"/>
        <v>0</v>
      </c>
      <c r="BV15" s="30"/>
      <c r="BW15" s="12"/>
      <c r="BX15" s="27">
        <f t="shared" ca="1" si="25"/>
        <v>0</v>
      </c>
      <c r="BY15" s="30"/>
      <c r="BZ15" s="12"/>
      <c r="CA15" s="27">
        <f t="shared" ca="1" si="26"/>
        <v>0</v>
      </c>
      <c r="CB15" s="30"/>
      <c r="CC15" s="12"/>
      <c r="CD15" s="27">
        <f t="shared" ca="1" si="27"/>
        <v>0</v>
      </c>
      <c r="CE15" s="30"/>
      <c r="CF15" s="12"/>
      <c r="CG15" s="27">
        <f t="shared" ca="1" si="28"/>
        <v>0</v>
      </c>
      <c r="CH15" s="30"/>
      <c r="CI15" s="12"/>
      <c r="CJ15" s="27">
        <f t="shared" ca="1" si="29"/>
        <v>0</v>
      </c>
      <c r="CK15" s="30"/>
      <c r="CL15" s="12"/>
      <c r="CM15" s="27">
        <f t="shared" ca="1" si="30"/>
        <v>0</v>
      </c>
      <c r="CN15" s="30"/>
      <c r="CO15" s="12"/>
      <c r="CP15" s="27">
        <f t="shared" ca="1" si="31"/>
        <v>0</v>
      </c>
      <c r="CQ15" s="30"/>
      <c r="CR15" s="12"/>
      <c r="CS15" s="27">
        <f t="shared" ca="1" si="32"/>
        <v>0</v>
      </c>
      <c r="CT15" s="30"/>
      <c r="CU15" s="12"/>
      <c r="CV15" s="27">
        <f t="shared" ca="1" si="33"/>
        <v>0</v>
      </c>
      <c r="CW15" s="30"/>
      <c r="CX15" s="12"/>
      <c r="CY15" s="27">
        <f t="shared" ca="1" si="34"/>
        <v>0</v>
      </c>
      <c r="CZ15" s="30"/>
      <c r="DA15" s="12"/>
      <c r="DB15" s="27">
        <f t="shared" ca="1" si="35"/>
        <v>0</v>
      </c>
      <c r="DC15" s="30"/>
      <c r="DD15" s="12"/>
      <c r="DE15" s="27">
        <f t="shared" ca="1" si="36"/>
        <v>0</v>
      </c>
      <c r="DF15" s="30"/>
      <c r="DG15" s="12"/>
      <c r="DH15" s="27">
        <f t="shared" ca="1" si="37"/>
        <v>0</v>
      </c>
      <c r="DI15" s="30"/>
      <c r="DJ15" s="12"/>
      <c r="DK15" s="27">
        <f t="shared" ca="1" si="38"/>
        <v>0</v>
      </c>
      <c r="DL15" s="30"/>
      <c r="DM15" s="12"/>
      <c r="DN15" s="27">
        <f t="shared" ca="1" si="39"/>
        <v>0</v>
      </c>
      <c r="DO15" s="30"/>
      <c r="DP15" s="12"/>
      <c r="DQ15" s="27">
        <f t="shared" ca="1" si="40"/>
        <v>0</v>
      </c>
      <c r="DR15" s="30"/>
      <c r="DS15" s="12"/>
      <c r="DT15" s="27">
        <f t="shared" ca="1" si="41"/>
        <v>0</v>
      </c>
      <c r="DU15" s="30"/>
      <c r="DV15" s="12"/>
      <c r="DW15" s="27">
        <f t="shared" ca="1" si="42"/>
        <v>0</v>
      </c>
      <c r="DX15" s="30"/>
      <c r="DY15" s="12"/>
      <c r="DZ15" s="27">
        <f t="shared" ca="1" si="43"/>
        <v>0</v>
      </c>
      <c r="EA15" s="30"/>
      <c r="EB15" s="12"/>
      <c r="EC15" s="27">
        <f t="shared" ca="1" si="44"/>
        <v>0</v>
      </c>
      <c r="ED15" s="30"/>
      <c r="EE15" s="12"/>
      <c r="EF15" s="27">
        <f t="shared" ca="1" si="45"/>
        <v>0</v>
      </c>
      <c r="EG15" s="30"/>
      <c r="EH15" s="12"/>
      <c r="EI15" s="27">
        <f t="shared" ca="1" si="46"/>
        <v>0</v>
      </c>
      <c r="EJ15" s="30"/>
      <c r="EK15" s="41"/>
      <c r="EL15" s="27">
        <f t="shared" ca="1" si="47"/>
        <v>0</v>
      </c>
      <c r="EM15" s="30"/>
      <c r="EN15" s="41"/>
      <c r="EO15" s="27">
        <f t="shared" ca="1" si="48"/>
        <v>0</v>
      </c>
      <c r="EP15" s="30"/>
      <c r="EQ15" s="41"/>
      <c r="ER15" s="27">
        <f t="shared" ca="1" si="49"/>
        <v>0</v>
      </c>
      <c r="ES15" s="30"/>
      <c r="ET15" s="179">
        <f t="shared" ca="1" si="50"/>
        <v>52</v>
      </c>
      <c r="EU15" s="203" t="str">
        <f t="shared" si="51"/>
        <v>Алещенко Максим - Савосюк Екатерина</v>
      </c>
      <c r="EV15" s="169"/>
      <c r="EW15" s="170"/>
      <c r="EX15" s="31">
        <f t="shared" ca="1" si="52"/>
        <v>6</v>
      </c>
    </row>
    <row r="16" spans="1:154" ht="15.75" thickBot="1" x14ac:dyDescent="0.3">
      <c r="A16" s="28">
        <f t="shared" si="0"/>
        <v>7</v>
      </c>
      <c r="B16" s="284" t="s">
        <v>93</v>
      </c>
      <c r="C16" s="12"/>
      <c r="D16" s="162">
        <f t="shared" ca="1" si="1"/>
        <v>0</v>
      </c>
      <c r="E16" s="9"/>
      <c r="F16" s="12"/>
      <c r="G16" s="162">
        <f t="shared" ca="1" si="2"/>
        <v>0</v>
      </c>
      <c r="H16" s="9"/>
      <c r="I16" s="12"/>
      <c r="J16" s="162">
        <f t="shared" ca="1" si="3"/>
        <v>0</v>
      </c>
      <c r="K16" s="9"/>
      <c r="L16" s="12"/>
      <c r="M16" s="162">
        <f t="shared" ca="1" si="4"/>
        <v>0</v>
      </c>
      <c r="N16" s="9"/>
      <c r="O16" s="12"/>
      <c r="P16" s="162">
        <f t="shared" ca="1" si="5"/>
        <v>0</v>
      </c>
      <c r="Q16" s="9"/>
      <c r="R16" s="12"/>
      <c r="S16" s="162">
        <f t="shared" ca="1" si="6"/>
        <v>0</v>
      </c>
      <c r="T16" s="9"/>
      <c r="U16" s="12"/>
      <c r="V16" s="7">
        <f t="shared" ca="1" si="7"/>
        <v>0</v>
      </c>
      <c r="W16" s="9"/>
      <c r="X16" s="12"/>
      <c r="Y16" s="7">
        <f t="shared" ca="1" si="8"/>
        <v>0</v>
      </c>
      <c r="Z16" s="9"/>
      <c r="AA16" s="12">
        <v>57</v>
      </c>
      <c r="AB16" s="7">
        <f t="shared" ca="1" si="9"/>
        <v>18</v>
      </c>
      <c r="AC16" s="9"/>
      <c r="AD16" s="12"/>
      <c r="AE16" s="7">
        <f t="shared" ca="1" si="10"/>
        <v>0</v>
      </c>
      <c r="AF16" s="9"/>
      <c r="AG16" s="12"/>
      <c r="AH16" s="7">
        <f t="shared" ca="1" si="11"/>
        <v>0</v>
      </c>
      <c r="AI16" s="9"/>
      <c r="AJ16" s="12"/>
      <c r="AK16" s="7">
        <f t="shared" ca="1" si="12"/>
        <v>0</v>
      </c>
      <c r="AL16" s="9"/>
      <c r="AM16" s="12">
        <v>4</v>
      </c>
      <c r="AN16" s="7">
        <f t="shared" ca="1" si="13"/>
        <v>31</v>
      </c>
      <c r="AO16" s="9"/>
      <c r="AP16" s="12">
        <v>6</v>
      </c>
      <c r="AQ16" s="7">
        <f t="shared" ca="1" si="14"/>
        <v>2</v>
      </c>
      <c r="AR16" s="9"/>
      <c r="AS16" s="12"/>
      <c r="AT16" s="7">
        <f t="shared" ca="1" si="15"/>
        <v>0</v>
      </c>
      <c r="AU16" s="9"/>
      <c r="AV16" s="12"/>
      <c r="AW16" s="7">
        <f t="shared" ca="1" si="16"/>
        <v>0</v>
      </c>
      <c r="AX16" s="9"/>
      <c r="AY16" s="12"/>
      <c r="AZ16" s="7">
        <f t="shared" ca="1" si="17"/>
        <v>0</v>
      </c>
      <c r="BA16" s="9"/>
      <c r="BB16" s="12"/>
      <c r="BC16" s="7">
        <f t="shared" ca="1" si="18"/>
        <v>0</v>
      </c>
      <c r="BD16" s="9"/>
      <c r="BE16" s="12"/>
      <c r="BF16" s="7">
        <f t="shared" ca="1" si="19"/>
        <v>0</v>
      </c>
      <c r="BG16" s="9"/>
      <c r="BH16" s="12"/>
      <c r="BI16" s="7">
        <f t="shared" ca="1" si="20"/>
        <v>0</v>
      </c>
      <c r="BJ16" s="9"/>
      <c r="BK16" s="12"/>
      <c r="BL16" s="7">
        <f t="shared" ca="1" si="21"/>
        <v>0</v>
      </c>
      <c r="BM16" s="9"/>
      <c r="BN16" s="12"/>
      <c r="BO16" s="7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27">
        <f t="shared" ca="1" si="29"/>
        <v>0</v>
      </c>
      <c r="CK16" s="9"/>
      <c r="CL16" s="12"/>
      <c r="CM16" s="2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"/>
      <c r="EI16" s="7">
        <f t="shared" ca="1" si="46"/>
        <v>0</v>
      </c>
      <c r="EJ16" s="9"/>
      <c r="EK16" s="12"/>
      <c r="EL16" s="7">
        <f t="shared" ca="1" si="47"/>
        <v>0</v>
      </c>
      <c r="EM16" s="9"/>
      <c r="EN16" s="12"/>
      <c r="EO16" s="7">
        <f t="shared" ca="1" si="48"/>
        <v>0</v>
      </c>
      <c r="EP16" s="9"/>
      <c r="EQ16" s="12"/>
      <c r="ER16" s="7">
        <f t="shared" ca="1" si="49"/>
        <v>0</v>
      </c>
      <c r="ES16" s="9"/>
      <c r="ET16" s="179">
        <f t="shared" ca="1" si="50"/>
        <v>51</v>
      </c>
      <c r="EU16" s="203" t="str">
        <f t="shared" si="51"/>
        <v>Авдюков Михаил - Смычкова Софья</v>
      </c>
      <c r="EV16" s="169"/>
      <c r="EW16" s="170"/>
      <c r="EX16" s="31">
        <f t="shared" ca="1" si="52"/>
        <v>7</v>
      </c>
    </row>
    <row r="17" spans="1:155" s="32" customFormat="1" ht="15.75" thickBot="1" x14ac:dyDescent="0.3">
      <c r="A17" s="28">
        <f t="shared" si="0"/>
        <v>8</v>
      </c>
      <c r="B17" s="116" t="s">
        <v>97</v>
      </c>
      <c r="C17" s="12"/>
      <c r="D17" s="162">
        <f t="shared" ca="1" si="1"/>
        <v>0</v>
      </c>
      <c r="E17" s="9"/>
      <c r="F17" s="12"/>
      <c r="G17" s="162">
        <f t="shared" ca="1" si="2"/>
        <v>0</v>
      </c>
      <c r="H17" s="9"/>
      <c r="I17" s="12"/>
      <c r="J17" s="162">
        <f t="shared" ca="1" si="3"/>
        <v>0</v>
      </c>
      <c r="K17" s="9"/>
      <c r="L17" s="12"/>
      <c r="M17" s="162">
        <f t="shared" ca="1" si="4"/>
        <v>0</v>
      </c>
      <c r="N17" s="9"/>
      <c r="O17" s="12"/>
      <c r="P17" s="162">
        <f t="shared" ca="1" si="5"/>
        <v>0</v>
      </c>
      <c r="Q17" s="9"/>
      <c r="R17" s="12"/>
      <c r="S17" s="162">
        <f t="shared" ca="1" si="6"/>
        <v>0</v>
      </c>
      <c r="T17" s="9"/>
      <c r="U17" s="12"/>
      <c r="V17" s="7">
        <f t="shared" ca="1" si="7"/>
        <v>0</v>
      </c>
      <c r="W17" s="9"/>
      <c r="X17" s="12"/>
      <c r="Y17" s="7">
        <f t="shared" ca="1" si="8"/>
        <v>0</v>
      </c>
      <c r="Z17" s="9"/>
      <c r="AA17" s="12">
        <v>40</v>
      </c>
      <c r="AB17" s="7">
        <f t="shared" ca="1" si="9"/>
        <v>40</v>
      </c>
      <c r="AC17" s="9"/>
      <c r="AD17" s="12"/>
      <c r="AE17" s="7">
        <f t="shared" ca="1" si="10"/>
        <v>0</v>
      </c>
      <c r="AF17" s="9"/>
      <c r="AG17" s="12"/>
      <c r="AH17" s="7">
        <f t="shared" ca="1" si="11"/>
        <v>0</v>
      </c>
      <c r="AI17" s="9"/>
      <c r="AJ17" s="12"/>
      <c r="AK17" s="7">
        <f t="shared" ca="1" si="12"/>
        <v>0</v>
      </c>
      <c r="AL17" s="9"/>
      <c r="AM17" s="12"/>
      <c r="AN17" s="7">
        <f t="shared" ca="1" si="13"/>
        <v>0</v>
      </c>
      <c r="AO17" s="9"/>
      <c r="AP17" s="12"/>
      <c r="AQ17" s="7">
        <f t="shared" ca="1" si="14"/>
        <v>0</v>
      </c>
      <c r="AR17" s="9"/>
      <c r="AS17" s="12"/>
      <c r="AT17" s="7">
        <f t="shared" ca="1" si="15"/>
        <v>0</v>
      </c>
      <c r="AU17" s="9"/>
      <c r="AV17" s="12"/>
      <c r="AW17" s="7">
        <f t="shared" ca="1" si="16"/>
        <v>0</v>
      </c>
      <c r="AX17" s="9"/>
      <c r="AY17" s="12"/>
      <c r="AZ17" s="7">
        <f t="shared" ca="1" si="17"/>
        <v>0</v>
      </c>
      <c r="BA17" s="9"/>
      <c r="BB17" s="12"/>
      <c r="BC17" s="7">
        <f t="shared" ca="1" si="18"/>
        <v>0</v>
      </c>
      <c r="BD17" s="9"/>
      <c r="BE17" s="12"/>
      <c r="BF17" s="7">
        <f t="shared" ca="1" si="19"/>
        <v>0</v>
      </c>
      <c r="BG17" s="9"/>
      <c r="BH17" s="12"/>
      <c r="BI17" s="7">
        <f t="shared" ca="1" si="20"/>
        <v>0</v>
      </c>
      <c r="BJ17" s="9"/>
      <c r="BK17" s="12"/>
      <c r="BL17" s="7">
        <f t="shared" ca="1" si="21"/>
        <v>0</v>
      </c>
      <c r="BM17" s="9"/>
      <c r="BN17" s="12"/>
      <c r="BO17" s="7">
        <f t="shared" ca="1" si="22"/>
        <v>0</v>
      </c>
      <c r="BP17" s="9"/>
      <c r="BQ17" s="12"/>
      <c r="BR17" s="7">
        <f t="shared" ca="1" si="23"/>
        <v>0</v>
      </c>
      <c r="BS17" s="9"/>
      <c r="BT17" s="12"/>
      <c r="BU17" s="7">
        <f t="shared" ca="1" si="24"/>
        <v>0</v>
      </c>
      <c r="BV17" s="9"/>
      <c r="BW17" s="12"/>
      <c r="BX17" s="7">
        <f t="shared" ca="1" si="25"/>
        <v>0</v>
      </c>
      <c r="BY17" s="9"/>
      <c r="BZ17" s="12"/>
      <c r="CA17" s="7">
        <f t="shared" ca="1" si="26"/>
        <v>0</v>
      </c>
      <c r="CB17" s="9"/>
      <c r="CC17" s="12"/>
      <c r="CD17" s="7">
        <f t="shared" ca="1" si="27"/>
        <v>0</v>
      </c>
      <c r="CE17" s="9"/>
      <c r="CF17" s="12"/>
      <c r="CG17" s="7">
        <f t="shared" ca="1" si="28"/>
        <v>0</v>
      </c>
      <c r="CH17" s="9"/>
      <c r="CI17" s="12"/>
      <c r="CJ17" s="27">
        <f t="shared" ca="1" si="29"/>
        <v>0</v>
      </c>
      <c r="CK17" s="9"/>
      <c r="CL17" s="12"/>
      <c r="CM17" s="27">
        <f t="shared" ca="1" si="30"/>
        <v>0</v>
      </c>
      <c r="CN17" s="9"/>
      <c r="CO17" s="12"/>
      <c r="CP17" s="7">
        <f t="shared" ca="1" si="31"/>
        <v>0</v>
      </c>
      <c r="CQ17" s="9"/>
      <c r="CR17" s="12"/>
      <c r="CS17" s="7">
        <f t="shared" ca="1" si="32"/>
        <v>0</v>
      </c>
      <c r="CT17" s="9"/>
      <c r="CU17" s="12"/>
      <c r="CV17" s="7">
        <f t="shared" ca="1" si="33"/>
        <v>0</v>
      </c>
      <c r="CW17" s="9"/>
      <c r="CX17" s="12"/>
      <c r="CY17" s="7">
        <f t="shared" ca="1" si="34"/>
        <v>0</v>
      </c>
      <c r="CZ17" s="9"/>
      <c r="DA17" s="12"/>
      <c r="DB17" s="7">
        <f t="shared" ca="1" si="35"/>
        <v>0</v>
      </c>
      <c r="DC17" s="9"/>
      <c r="DD17" s="12"/>
      <c r="DE17" s="7">
        <f t="shared" ca="1" si="36"/>
        <v>0</v>
      </c>
      <c r="DF17" s="9"/>
      <c r="DG17" s="12"/>
      <c r="DH17" s="7">
        <f t="shared" ca="1" si="37"/>
        <v>0</v>
      </c>
      <c r="DI17" s="9"/>
      <c r="DJ17" s="12"/>
      <c r="DK17" s="7">
        <f t="shared" ca="1" si="38"/>
        <v>0</v>
      </c>
      <c r="DL17" s="9"/>
      <c r="DM17" s="12"/>
      <c r="DN17" s="7">
        <f t="shared" ca="1" si="39"/>
        <v>0</v>
      </c>
      <c r="DO17" s="9"/>
      <c r="DP17" s="12"/>
      <c r="DQ17" s="7">
        <f t="shared" ca="1" si="40"/>
        <v>0</v>
      </c>
      <c r="DR17" s="9"/>
      <c r="DS17" s="12"/>
      <c r="DT17" s="7">
        <f t="shared" ca="1" si="41"/>
        <v>0</v>
      </c>
      <c r="DU17" s="9"/>
      <c r="DV17" s="12"/>
      <c r="DW17" s="7">
        <f t="shared" ca="1" si="42"/>
        <v>0</v>
      </c>
      <c r="DX17" s="9"/>
      <c r="DY17" s="12"/>
      <c r="DZ17" s="7">
        <f t="shared" ca="1" si="43"/>
        <v>0</v>
      </c>
      <c r="EA17" s="9"/>
      <c r="EB17" s="12"/>
      <c r="EC17" s="7">
        <f t="shared" ca="1" si="44"/>
        <v>0</v>
      </c>
      <c r="ED17" s="9"/>
      <c r="EE17" s="12"/>
      <c r="EF17" s="7">
        <f t="shared" ca="1" si="45"/>
        <v>0</v>
      </c>
      <c r="EG17" s="9"/>
      <c r="EH17" s="12"/>
      <c r="EI17" s="7">
        <f t="shared" ca="1" si="46"/>
        <v>0</v>
      </c>
      <c r="EJ17" s="9"/>
      <c r="EK17" s="12"/>
      <c r="EL17" s="7">
        <f t="shared" ca="1" si="47"/>
        <v>0</v>
      </c>
      <c r="EM17" s="9"/>
      <c r="EN17" s="12"/>
      <c r="EO17" s="7">
        <f t="shared" ca="1" si="48"/>
        <v>0</v>
      </c>
      <c r="EP17" s="9"/>
      <c r="EQ17" s="12"/>
      <c r="ER17" s="7">
        <f t="shared" ca="1" si="49"/>
        <v>0</v>
      </c>
      <c r="ES17" s="9"/>
      <c r="ET17" s="179">
        <f t="shared" ca="1" si="50"/>
        <v>40</v>
      </c>
      <c r="EU17" s="168" t="str">
        <f t="shared" si="51"/>
        <v>Поздняк Александр - Жаманова Арна</v>
      </c>
      <c r="EV17" s="169"/>
      <c r="EW17" s="170"/>
      <c r="EX17" s="31">
        <f t="shared" ca="1" si="52"/>
        <v>8</v>
      </c>
      <c r="EY17"/>
    </row>
    <row r="18" spans="1:155" ht="15.75" thickBot="1" x14ac:dyDescent="0.3">
      <c r="A18" s="28">
        <f t="shared" si="0"/>
        <v>9</v>
      </c>
      <c r="B18" s="116" t="s">
        <v>26</v>
      </c>
      <c r="C18" s="12"/>
      <c r="D18" s="162">
        <f t="shared" ca="1" si="1"/>
        <v>0</v>
      </c>
      <c r="E18" s="9"/>
      <c r="F18" s="12"/>
      <c r="G18" s="162">
        <f t="shared" ca="1" si="2"/>
        <v>0</v>
      </c>
      <c r="H18" s="9"/>
      <c r="I18" s="12"/>
      <c r="J18" s="162">
        <f t="shared" ca="1" si="3"/>
        <v>0</v>
      </c>
      <c r="K18" s="9"/>
      <c r="L18" s="12"/>
      <c r="M18" s="162">
        <f t="shared" ca="1" si="4"/>
        <v>0</v>
      </c>
      <c r="N18" s="9"/>
      <c r="O18" s="12"/>
      <c r="P18" s="162">
        <f t="shared" ca="1" si="5"/>
        <v>0</v>
      </c>
      <c r="Q18" s="9"/>
      <c r="R18" s="12"/>
      <c r="S18" s="162">
        <f t="shared" ca="1" si="6"/>
        <v>0</v>
      </c>
      <c r="T18" s="9"/>
      <c r="U18" s="12"/>
      <c r="V18" s="7">
        <f t="shared" ca="1" si="7"/>
        <v>0</v>
      </c>
      <c r="W18" s="9"/>
      <c r="X18" s="12"/>
      <c r="Y18" s="7">
        <f t="shared" ca="1" si="8"/>
        <v>0</v>
      </c>
      <c r="Z18" s="9"/>
      <c r="AA18" s="12"/>
      <c r="AB18" s="7">
        <f t="shared" ca="1" si="9"/>
        <v>0</v>
      </c>
      <c r="AC18" s="9"/>
      <c r="AD18" s="12"/>
      <c r="AE18" s="7">
        <f t="shared" ca="1" si="10"/>
        <v>0</v>
      </c>
      <c r="AF18" s="9"/>
      <c r="AG18" s="12"/>
      <c r="AH18" s="7">
        <f t="shared" ca="1" si="11"/>
        <v>0</v>
      </c>
      <c r="AI18" s="9"/>
      <c r="AJ18" s="12">
        <v>3</v>
      </c>
      <c r="AK18" s="7">
        <f t="shared" ca="1" si="12"/>
        <v>11</v>
      </c>
      <c r="AL18" s="9"/>
      <c r="AM18" s="12">
        <v>5</v>
      </c>
      <c r="AN18" s="7">
        <f t="shared" ca="1" si="13"/>
        <v>25</v>
      </c>
      <c r="AO18" s="9"/>
      <c r="AP18" s="12"/>
      <c r="AQ18" s="7">
        <f t="shared" ca="1" si="14"/>
        <v>0</v>
      </c>
      <c r="AR18" s="9"/>
      <c r="AS18" s="12"/>
      <c r="AT18" s="7">
        <f t="shared" ca="1" si="15"/>
        <v>0</v>
      </c>
      <c r="AU18" s="9"/>
      <c r="AV18" s="12"/>
      <c r="AW18" s="7">
        <f t="shared" ca="1" si="16"/>
        <v>0</v>
      </c>
      <c r="AX18" s="9"/>
      <c r="AY18" s="12"/>
      <c r="AZ18" s="7">
        <f t="shared" ca="1" si="17"/>
        <v>0</v>
      </c>
      <c r="BA18" s="9"/>
      <c r="BB18" s="12"/>
      <c r="BC18" s="7">
        <f t="shared" ca="1" si="18"/>
        <v>0</v>
      </c>
      <c r="BD18" s="9"/>
      <c r="BE18" s="12"/>
      <c r="BF18" s="7">
        <f t="shared" ca="1" si="19"/>
        <v>0</v>
      </c>
      <c r="BG18" s="9"/>
      <c r="BH18" s="12"/>
      <c r="BI18" s="7">
        <f t="shared" ca="1" si="20"/>
        <v>0</v>
      </c>
      <c r="BJ18" s="9"/>
      <c r="BK18" s="12"/>
      <c r="BL18" s="7">
        <f t="shared" ca="1" si="21"/>
        <v>0</v>
      </c>
      <c r="BM18" s="9"/>
      <c r="BN18" s="12"/>
      <c r="BO18" s="7">
        <f t="shared" ca="1" si="22"/>
        <v>0</v>
      </c>
      <c r="BP18" s="9"/>
      <c r="BQ18" s="12"/>
      <c r="BR18" s="7">
        <f t="shared" ca="1" si="23"/>
        <v>0</v>
      </c>
      <c r="BS18" s="9"/>
      <c r="BT18" s="12"/>
      <c r="BU18" s="7">
        <f t="shared" ca="1" si="24"/>
        <v>0</v>
      </c>
      <c r="BV18" s="9"/>
      <c r="BW18" s="12"/>
      <c r="BX18" s="7">
        <f t="shared" ca="1" si="25"/>
        <v>0</v>
      </c>
      <c r="BY18" s="9"/>
      <c r="BZ18" s="12"/>
      <c r="CA18" s="7">
        <f t="shared" ca="1" si="26"/>
        <v>0</v>
      </c>
      <c r="CB18" s="9"/>
      <c r="CC18" s="12"/>
      <c r="CD18" s="7">
        <f t="shared" ca="1" si="27"/>
        <v>0</v>
      </c>
      <c r="CE18" s="9"/>
      <c r="CF18" s="12"/>
      <c r="CG18" s="7">
        <f t="shared" ca="1" si="28"/>
        <v>0</v>
      </c>
      <c r="CH18" s="9"/>
      <c r="CI18" s="12"/>
      <c r="CJ18" s="27">
        <f t="shared" ca="1" si="29"/>
        <v>0</v>
      </c>
      <c r="CK18" s="9"/>
      <c r="CL18" s="12"/>
      <c r="CM18" s="27">
        <f t="shared" ca="1" si="30"/>
        <v>0</v>
      </c>
      <c r="CN18" s="9"/>
      <c r="CO18" s="12"/>
      <c r="CP18" s="7">
        <f t="shared" ca="1" si="31"/>
        <v>0</v>
      </c>
      <c r="CQ18" s="9"/>
      <c r="CR18" s="12"/>
      <c r="CS18" s="7">
        <f t="shared" ca="1" si="32"/>
        <v>0</v>
      </c>
      <c r="CT18" s="9"/>
      <c r="CU18" s="12"/>
      <c r="CV18" s="7">
        <f t="shared" ca="1" si="33"/>
        <v>0</v>
      </c>
      <c r="CW18" s="9"/>
      <c r="CX18" s="12"/>
      <c r="CY18" s="7">
        <f t="shared" ca="1" si="34"/>
        <v>0</v>
      </c>
      <c r="CZ18" s="9"/>
      <c r="DA18" s="12"/>
      <c r="DB18" s="7">
        <f t="shared" ca="1" si="35"/>
        <v>0</v>
      </c>
      <c r="DC18" s="9"/>
      <c r="DD18" s="12"/>
      <c r="DE18" s="7">
        <f t="shared" ca="1" si="36"/>
        <v>0</v>
      </c>
      <c r="DF18" s="9"/>
      <c r="DG18" s="12"/>
      <c r="DH18" s="7">
        <f t="shared" ca="1" si="37"/>
        <v>0</v>
      </c>
      <c r="DI18" s="9"/>
      <c r="DJ18" s="12"/>
      <c r="DK18" s="7">
        <f t="shared" ca="1" si="38"/>
        <v>0</v>
      </c>
      <c r="DL18" s="9"/>
      <c r="DM18" s="12"/>
      <c r="DN18" s="7">
        <f t="shared" ca="1" si="39"/>
        <v>0</v>
      </c>
      <c r="DO18" s="9"/>
      <c r="DP18" s="12"/>
      <c r="DQ18" s="7">
        <f t="shared" ca="1" si="40"/>
        <v>0</v>
      </c>
      <c r="DR18" s="9"/>
      <c r="DS18" s="12"/>
      <c r="DT18" s="7">
        <f t="shared" ca="1" si="41"/>
        <v>0</v>
      </c>
      <c r="DU18" s="9"/>
      <c r="DV18" s="12"/>
      <c r="DW18" s="7">
        <f t="shared" ca="1" si="42"/>
        <v>0</v>
      </c>
      <c r="DX18" s="9"/>
      <c r="DY18" s="12"/>
      <c r="DZ18" s="7">
        <f t="shared" ca="1" si="43"/>
        <v>0</v>
      </c>
      <c r="EA18" s="9"/>
      <c r="EB18" s="12"/>
      <c r="EC18" s="7">
        <f t="shared" ca="1" si="44"/>
        <v>0</v>
      </c>
      <c r="ED18" s="9"/>
      <c r="EE18" s="12"/>
      <c r="EF18" s="7">
        <f t="shared" ca="1" si="45"/>
        <v>0</v>
      </c>
      <c r="EG18" s="9"/>
      <c r="EH18" s="12"/>
      <c r="EI18" s="7">
        <f t="shared" ca="1" si="46"/>
        <v>0</v>
      </c>
      <c r="EJ18" s="9"/>
      <c r="EK18" s="12"/>
      <c r="EL18" s="7">
        <f t="shared" ca="1" si="47"/>
        <v>0</v>
      </c>
      <c r="EM18" s="9"/>
      <c r="EN18" s="12"/>
      <c r="EO18" s="7">
        <f t="shared" ca="1" si="48"/>
        <v>0</v>
      </c>
      <c r="EP18" s="9"/>
      <c r="EQ18" s="12"/>
      <c r="ER18" s="7">
        <f t="shared" ca="1" si="49"/>
        <v>0</v>
      </c>
      <c r="ES18" s="9"/>
      <c r="ET18" s="179">
        <f t="shared" ca="1" si="50"/>
        <v>36</v>
      </c>
      <c r="EU18" s="168" t="str">
        <f t="shared" si="51"/>
        <v>Чиянов Сергей - Сивирина Златаслава</v>
      </c>
      <c r="EV18" s="169"/>
      <c r="EW18" s="170"/>
      <c r="EX18" s="31">
        <f t="shared" ca="1" si="52"/>
        <v>9</v>
      </c>
    </row>
    <row r="19" spans="1:155" ht="15.75" thickBot="1" x14ac:dyDescent="0.3">
      <c r="A19" s="28">
        <f t="shared" si="0"/>
        <v>10</v>
      </c>
      <c r="B19" s="41" t="s">
        <v>66</v>
      </c>
      <c r="C19" s="12"/>
      <c r="D19" s="162">
        <f t="shared" ca="1" si="1"/>
        <v>0</v>
      </c>
      <c r="E19" s="116"/>
      <c r="F19" s="12"/>
      <c r="G19" s="162">
        <f t="shared" ca="1" si="2"/>
        <v>0</v>
      </c>
      <c r="H19" s="116"/>
      <c r="I19" s="12"/>
      <c r="J19" s="162">
        <f t="shared" ca="1" si="3"/>
        <v>0</v>
      </c>
      <c r="K19" s="116"/>
      <c r="L19" s="12"/>
      <c r="M19" s="162">
        <f t="shared" ca="1" si="4"/>
        <v>0</v>
      </c>
      <c r="N19" s="116"/>
      <c r="O19" s="12"/>
      <c r="P19" s="162">
        <f t="shared" ca="1" si="5"/>
        <v>0</v>
      </c>
      <c r="Q19" s="116"/>
      <c r="R19" s="12"/>
      <c r="S19" s="162">
        <f t="shared" ca="1" si="6"/>
        <v>0</v>
      </c>
      <c r="T19" s="116"/>
      <c r="U19" s="12"/>
      <c r="V19" s="7">
        <f t="shared" ca="1" si="7"/>
        <v>0</v>
      </c>
      <c r="W19" s="116"/>
      <c r="X19" s="12"/>
      <c r="Y19" s="117"/>
      <c r="Z19" s="116"/>
      <c r="AA19" s="12"/>
      <c r="AB19" s="7">
        <f t="shared" ca="1" si="9"/>
        <v>0</v>
      </c>
      <c r="AC19" s="116"/>
      <c r="AD19" s="12"/>
      <c r="AE19" s="117">
        <f t="shared" ca="1" si="10"/>
        <v>0</v>
      </c>
      <c r="AF19" s="116"/>
      <c r="AG19" s="12"/>
      <c r="AH19" s="7">
        <f t="shared" ca="1" si="11"/>
        <v>0</v>
      </c>
      <c r="AI19" s="116"/>
      <c r="AJ19" s="12"/>
      <c r="AK19" s="7">
        <f t="shared" ca="1" si="12"/>
        <v>0</v>
      </c>
      <c r="AL19" s="116"/>
      <c r="AM19" s="12"/>
      <c r="AN19" s="7">
        <f t="shared" ca="1" si="13"/>
        <v>0</v>
      </c>
      <c r="AO19" s="116"/>
      <c r="AP19" s="12">
        <v>4</v>
      </c>
      <c r="AQ19" s="7">
        <f t="shared" ca="1" si="14"/>
        <v>7</v>
      </c>
      <c r="AR19" s="116"/>
      <c r="AS19" s="12">
        <v>3</v>
      </c>
      <c r="AT19" s="7">
        <f t="shared" ca="1" si="15"/>
        <v>26</v>
      </c>
      <c r="AU19" s="116"/>
      <c r="AV19" s="12"/>
      <c r="AW19" s="7">
        <f t="shared" ca="1" si="16"/>
        <v>0</v>
      </c>
      <c r="AX19" s="116"/>
      <c r="AY19" s="12"/>
      <c r="AZ19" s="7">
        <f t="shared" ca="1" si="17"/>
        <v>0</v>
      </c>
      <c r="BA19" s="116"/>
      <c r="BB19" s="12"/>
      <c r="BC19" s="117"/>
      <c r="BD19" s="116"/>
      <c r="BE19" s="12"/>
      <c r="BF19" s="7">
        <f t="shared" ca="1" si="19"/>
        <v>0</v>
      </c>
      <c r="BG19" s="116"/>
      <c r="BH19" s="12"/>
      <c r="BI19" s="7">
        <f t="shared" ca="1" si="20"/>
        <v>0</v>
      </c>
      <c r="BJ19" s="116"/>
      <c r="BK19" s="12"/>
      <c r="BL19" s="7">
        <f t="shared" ca="1" si="21"/>
        <v>0</v>
      </c>
      <c r="BM19" s="116"/>
      <c r="BN19" s="12"/>
      <c r="BO19" s="7">
        <f t="shared" ca="1" si="22"/>
        <v>0</v>
      </c>
      <c r="BP19" s="116"/>
      <c r="BQ19" s="12"/>
      <c r="BR19" s="7">
        <f t="shared" ca="1" si="23"/>
        <v>0</v>
      </c>
      <c r="BS19" s="116"/>
      <c r="BT19" s="12"/>
      <c r="BU19" s="7">
        <f t="shared" ca="1" si="24"/>
        <v>0</v>
      </c>
      <c r="BV19" s="116"/>
      <c r="BW19" s="12"/>
      <c r="BX19" s="7">
        <f t="shared" ca="1" si="25"/>
        <v>0</v>
      </c>
      <c r="BY19" s="116"/>
      <c r="BZ19" s="12"/>
      <c r="CA19" s="7">
        <f t="shared" ca="1" si="26"/>
        <v>0</v>
      </c>
      <c r="CB19" s="116"/>
      <c r="CC19" s="12"/>
      <c r="CD19" s="7">
        <f t="shared" ca="1" si="27"/>
        <v>0</v>
      </c>
      <c r="CE19" s="116"/>
      <c r="CF19" s="12"/>
      <c r="CG19" s="7">
        <f t="shared" ca="1" si="28"/>
        <v>0</v>
      </c>
      <c r="CH19" s="116"/>
      <c r="CI19" s="12"/>
      <c r="CJ19" s="27">
        <f t="shared" ca="1" si="29"/>
        <v>0</v>
      </c>
      <c r="CK19" s="116"/>
      <c r="CL19" s="12"/>
      <c r="CM19" s="27">
        <f t="shared" ca="1" si="30"/>
        <v>0</v>
      </c>
      <c r="CN19" s="116"/>
      <c r="CO19" s="12"/>
      <c r="CP19" s="7">
        <f t="shared" ca="1" si="31"/>
        <v>0</v>
      </c>
      <c r="CQ19" s="116"/>
      <c r="CR19" s="12"/>
      <c r="CS19" s="7">
        <f t="shared" ca="1" si="32"/>
        <v>0</v>
      </c>
      <c r="CT19" s="116"/>
      <c r="CU19" s="12"/>
      <c r="CV19" s="7">
        <f t="shared" ca="1" si="33"/>
        <v>0</v>
      </c>
      <c r="CW19" s="116"/>
      <c r="CX19" s="12"/>
      <c r="CY19" s="7">
        <f t="shared" ca="1" si="34"/>
        <v>0</v>
      </c>
      <c r="CZ19" s="116"/>
      <c r="DA19" s="12"/>
      <c r="DB19" s="7">
        <f t="shared" ca="1" si="35"/>
        <v>0</v>
      </c>
      <c r="DC19" s="116"/>
      <c r="DD19" s="12"/>
      <c r="DE19" s="7">
        <f t="shared" ca="1" si="36"/>
        <v>0</v>
      </c>
      <c r="DF19" s="116"/>
      <c r="DG19" s="12"/>
      <c r="DH19" s="7">
        <f t="shared" ca="1" si="37"/>
        <v>0</v>
      </c>
      <c r="DI19" s="116"/>
      <c r="DJ19" s="12"/>
      <c r="DK19" s="7">
        <f t="shared" ca="1" si="38"/>
        <v>0</v>
      </c>
      <c r="DL19" s="116"/>
      <c r="DM19" s="12"/>
      <c r="DN19" s="7">
        <f t="shared" ca="1" si="39"/>
        <v>0</v>
      </c>
      <c r="DO19" s="116"/>
      <c r="DP19" s="12"/>
      <c r="DQ19" s="7">
        <f t="shared" ca="1" si="40"/>
        <v>0</v>
      </c>
      <c r="DR19" s="116"/>
      <c r="DS19" s="12"/>
      <c r="DT19" s="7">
        <f t="shared" ca="1" si="41"/>
        <v>0</v>
      </c>
      <c r="DU19" s="116"/>
      <c r="DV19" s="12"/>
      <c r="DW19" s="7">
        <f t="shared" ca="1" si="42"/>
        <v>0</v>
      </c>
      <c r="DX19" s="116"/>
      <c r="DY19" s="12"/>
      <c r="DZ19" s="7">
        <f t="shared" ca="1" si="43"/>
        <v>0</v>
      </c>
      <c r="EA19" s="116"/>
      <c r="EB19" s="12"/>
      <c r="EC19" s="7">
        <f t="shared" ca="1" si="44"/>
        <v>0</v>
      </c>
      <c r="ED19" s="116"/>
      <c r="EE19" s="12"/>
      <c r="EF19" s="7">
        <f t="shared" ca="1" si="45"/>
        <v>0</v>
      </c>
      <c r="EG19" s="116"/>
      <c r="EH19" s="12"/>
      <c r="EI19" s="7">
        <f t="shared" ca="1" si="46"/>
        <v>0</v>
      </c>
      <c r="EJ19" s="116"/>
      <c r="EK19" s="116"/>
      <c r="EL19" s="117"/>
      <c r="EM19" s="116"/>
      <c r="EN19" s="116"/>
      <c r="EO19" s="117"/>
      <c r="EP19" s="116"/>
      <c r="EQ19" s="116"/>
      <c r="ER19" s="117"/>
      <c r="ES19" s="116"/>
      <c r="ET19" s="179">
        <f t="shared" ca="1" si="50"/>
        <v>33</v>
      </c>
      <c r="EU19" s="168" t="str">
        <f t="shared" si="51"/>
        <v>Елманов Александр - Александрова Александра</v>
      </c>
      <c r="EV19" s="169"/>
      <c r="EW19" s="170"/>
      <c r="EX19" s="31">
        <f t="shared" ca="1" si="52"/>
        <v>10</v>
      </c>
    </row>
    <row r="20" spans="1:155" ht="15.75" thickBot="1" x14ac:dyDescent="0.3">
      <c r="A20" s="28">
        <f t="shared" si="0"/>
        <v>11</v>
      </c>
      <c r="B20" s="116" t="s">
        <v>127</v>
      </c>
      <c r="C20" s="12"/>
      <c r="D20" s="162">
        <f t="shared" ca="1" si="1"/>
        <v>0</v>
      </c>
      <c r="E20" s="9"/>
      <c r="F20" s="12"/>
      <c r="G20" s="162">
        <f t="shared" ca="1" si="2"/>
        <v>0</v>
      </c>
      <c r="H20" s="9"/>
      <c r="I20" s="12"/>
      <c r="J20" s="162">
        <f t="shared" ca="1" si="3"/>
        <v>0</v>
      </c>
      <c r="K20" s="9"/>
      <c r="L20" s="12"/>
      <c r="M20" s="162">
        <f t="shared" ca="1" si="4"/>
        <v>0</v>
      </c>
      <c r="N20" s="9"/>
      <c r="O20" s="12"/>
      <c r="P20" s="162">
        <f t="shared" ca="1" si="5"/>
        <v>0</v>
      </c>
      <c r="Q20" s="9"/>
      <c r="R20" s="12">
        <v>91</v>
      </c>
      <c r="S20" s="162">
        <f t="shared" ca="1" si="6"/>
        <v>18</v>
      </c>
      <c r="T20" s="9"/>
      <c r="U20" s="12"/>
      <c r="V20" s="7">
        <f t="shared" ca="1" si="7"/>
        <v>0</v>
      </c>
      <c r="W20" s="9"/>
      <c r="X20" s="12"/>
      <c r="Y20" s="7">
        <f t="shared" ref="Y20:Y25" ca="1" si="53">IF(X20&gt;0,ROUND((INDIRECT(ADDRESS(X20,$X$7,,,"ТаблицаСоответствия"))+Z20)*$X$8,0),)</f>
        <v>0</v>
      </c>
      <c r="Z20" s="9"/>
      <c r="AA20" s="12"/>
      <c r="AB20" s="7">
        <f t="shared" ca="1" si="9"/>
        <v>0</v>
      </c>
      <c r="AC20" s="9"/>
      <c r="AD20" s="12"/>
      <c r="AE20" s="7">
        <f t="shared" ca="1" si="10"/>
        <v>0</v>
      </c>
      <c r="AF20" s="9"/>
      <c r="AG20" s="12"/>
      <c r="AH20" s="7">
        <f t="shared" ca="1" si="11"/>
        <v>0</v>
      </c>
      <c r="AI20" s="9"/>
      <c r="AJ20" s="12"/>
      <c r="AK20" s="7">
        <f t="shared" ca="1" si="12"/>
        <v>0</v>
      </c>
      <c r="AL20" s="9"/>
      <c r="AM20" s="12"/>
      <c r="AN20" s="7">
        <f t="shared" ca="1" si="13"/>
        <v>0</v>
      </c>
      <c r="AO20" s="9"/>
      <c r="AP20" s="12"/>
      <c r="AQ20" s="7">
        <f t="shared" ca="1" si="14"/>
        <v>0</v>
      </c>
      <c r="AR20" s="9"/>
      <c r="AS20" s="12"/>
      <c r="AT20" s="7">
        <f t="shared" ca="1" si="15"/>
        <v>0</v>
      </c>
      <c r="AU20" s="9"/>
      <c r="AV20" s="12"/>
      <c r="AW20" s="7">
        <f t="shared" ca="1" si="16"/>
        <v>0</v>
      </c>
      <c r="AX20" s="9"/>
      <c r="AY20" s="12"/>
      <c r="AZ20" s="7">
        <f t="shared" ca="1" si="17"/>
        <v>0</v>
      </c>
      <c r="BA20" s="9"/>
      <c r="BB20" s="12"/>
      <c r="BC20" s="7">
        <f t="shared" ref="BC20:BC25" ca="1" si="54">IF(BB20&gt;0,ROUND((INDIRECT(ADDRESS(BB20,$BB$7,,,"ТаблицаСоответствия"))+BD20)*$BB$8,0),)</f>
        <v>0</v>
      </c>
      <c r="BD20" s="9"/>
      <c r="BE20" s="12"/>
      <c r="BF20" s="7">
        <f t="shared" ca="1" si="19"/>
        <v>0</v>
      </c>
      <c r="BG20" s="9"/>
      <c r="BH20" s="12"/>
      <c r="BI20" s="7">
        <f t="shared" ca="1" si="20"/>
        <v>0</v>
      </c>
      <c r="BJ20" s="9"/>
      <c r="BK20" s="12"/>
      <c r="BL20" s="7">
        <f t="shared" ca="1" si="21"/>
        <v>0</v>
      </c>
      <c r="BM20" s="9"/>
      <c r="BN20" s="12"/>
      <c r="BO20" s="7">
        <f t="shared" ca="1" si="22"/>
        <v>0</v>
      </c>
      <c r="BP20" s="9"/>
      <c r="BQ20" s="12"/>
      <c r="BR20" s="7">
        <f t="shared" ca="1" si="23"/>
        <v>0</v>
      </c>
      <c r="BS20" s="9"/>
      <c r="BT20" s="12"/>
      <c r="BU20" s="7">
        <f t="shared" ca="1" si="24"/>
        <v>0</v>
      </c>
      <c r="BV20" s="9"/>
      <c r="BW20" s="12"/>
      <c r="BX20" s="7">
        <f t="shared" ca="1" si="25"/>
        <v>0</v>
      </c>
      <c r="BY20" s="9"/>
      <c r="BZ20" s="12"/>
      <c r="CA20" s="7">
        <f t="shared" ca="1" si="26"/>
        <v>0</v>
      </c>
      <c r="CB20" s="9"/>
      <c r="CC20" s="12"/>
      <c r="CD20" s="7">
        <f t="shared" ca="1" si="27"/>
        <v>0</v>
      </c>
      <c r="CE20" s="9"/>
      <c r="CF20" s="12"/>
      <c r="CG20" s="7">
        <f t="shared" ca="1" si="28"/>
        <v>0</v>
      </c>
      <c r="CH20" s="9"/>
      <c r="CI20" s="12"/>
      <c r="CJ20" s="27">
        <f t="shared" ca="1" si="29"/>
        <v>0</v>
      </c>
      <c r="CK20" s="9"/>
      <c r="CL20" s="12"/>
      <c r="CM20" s="27">
        <f t="shared" ca="1" si="30"/>
        <v>0</v>
      </c>
      <c r="CN20" s="9"/>
      <c r="CO20" s="12"/>
      <c r="CP20" s="7">
        <f t="shared" ca="1" si="31"/>
        <v>0</v>
      </c>
      <c r="CQ20" s="9"/>
      <c r="CR20" s="12"/>
      <c r="CS20" s="7">
        <f t="shared" ca="1" si="32"/>
        <v>0</v>
      </c>
      <c r="CT20" s="9"/>
      <c r="CU20" s="12"/>
      <c r="CV20" s="7">
        <f t="shared" ca="1" si="33"/>
        <v>0</v>
      </c>
      <c r="CW20" s="9"/>
      <c r="CX20" s="12"/>
      <c r="CY20" s="7">
        <f t="shared" ca="1" si="34"/>
        <v>0</v>
      </c>
      <c r="CZ20" s="9"/>
      <c r="DA20" s="12"/>
      <c r="DB20" s="7">
        <f t="shared" ca="1" si="35"/>
        <v>0</v>
      </c>
      <c r="DC20" s="9"/>
      <c r="DD20" s="12"/>
      <c r="DE20" s="7">
        <f t="shared" ca="1" si="36"/>
        <v>0</v>
      </c>
      <c r="DF20" s="9"/>
      <c r="DG20" s="12"/>
      <c r="DH20" s="7">
        <f t="shared" ca="1" si="37"/>
        <v>0</v>
      </c>
      <c r="DI20" s="9"/>
      <c r="DJ20" s="12"/>
      <c r="DK20" s="7">
        <f t="shared" ca="1" si="38"/>
        <v>0</v>
      </c>
      <c r="DL20" s="9"/>
      <c r="DM20" s="12"/>
      <c r="DN20" s="7">
        <f t="shared" ca="1" si="39"/>
        <v>0</v>
      </c>
      <c r="DO20" s="9"/>
      <c r="DP20" s="12"/>
      <c r="DQ20" s="7">
        <f t="shared" ca="1" si="40"/>
        <v>0</v>
      </c>
      <c r="DR20" s="9"/>
      <c r="DS20" s="12"/>
      <c r="DT20" s="7">
        <f t="shared" ca="1" si="41"/>
        <v>0</v>
      </c>
      <c r="DU20" s="9"/>
      <c r="DV20" s="12"/>
      <c r="DW20" s="7">
        <f t="shared" ca="1" si="42"/>
        <v>0</v>
      </c>
      <c r="DX20" s="9"/>
      <c r="DY20" s="12"/>
      <c r="DZ20" s="7">
        <f t="shared" ca="1" si="43"/>
        <v>0</v>
      </c>
      <c r="EA20" s="9"/>
      <c r="EB20" s="12"/>
      <c r="EC20" s="7">
        <f t="shared" ca="1" si="44"/>
        <v>0</v>
      </c>
      <c r="ED20" s="9"/>
      <c r="EE20" s="12"/>
      <c r="EF20" s="7">
        <f t="shared" ca="1" si="45"/>
        <v>0</v>
      </c>
      <c r="EG20" s="9"/>
      <c r="EH20" s="12"/>
      <c r="EI20" s="7">
        <f t="shared" ca="1" si="46"/>
        <v>0</v>
      </c>
      <c r="EJ20" s="9"/>
      <c r="EK20" s="12"/>
      <c r="EL20" s="7">
        <f t="shared" ref="EL20:EL25" ca="1" si="55">IF(EK20&gt;0,ROUND((INDIRECT(ADDRESS(EK20,$EK$7,,,"ТаблицаСоответствия"))+EM20)*$EK$8,0),)</f>
        <v>0</v>
      </c>
      <c r="EM20" s="9"/>
      <c r="EN20" s="12"/>
      <c r="EO20" s="7">
        <f t="shared" ref="EO20:EO25" ca="1" si="56">IF(EN20&gt;0,ROUND((INDIRECT(ADDRESS(EN20,$EN$7,,,"ТаблицаСоответствия"))+EP20)*$EN$8,0),)</f>
        <v>0</v>
      </c>
      <c r="EP20" s="9"/>
      <c r="EQ20" s="12"/>
      <c r="ER20" s="7">
        <f t="shared" ref="ER20:ER25" ca="1" si="57">IF(EQ20&gt;0,ROUND((INDIRECT(ADDRESS(EQ20,$EQ$7,,,"ТаблицаСоответствия"))+ES20)*$EQ$8,0),)</f>
        <v>0</v>
      </c>
      <c r="ES20" s="9"/>
      <c r="ET20" s="179">
        <f t="shared" ca="1" si="50"/>
        <v>18</v>
      </c>
      <c r="EU20" s="168" t="str">
        <f t="shared" si="51"/>
        <v>Баканов Ярослав - Каскевич Василина</v>
      </c>
      <c r="EV20" s="169"/>
      <c r="EW20" s="170"/>
      <c r="EX20" s="31">
        <f t="shared" ca="1" si="52"/>
        <v>11</v>
      </c>
    </row>
    <row r="21" spans="1:155" ht="15.75" customHeight="1" thickBot="1" x14ac:dyDescent="0.3">
      <c r="A21" s="28">
        <f t="shared" si="0"/>
        <v>12</v>
      </c>
      <c r="B21" s="41" t="s">
        <v>96</v>
      </c>
      <c r="C21" s="12"/>
      <c r="D21" s="162">
        <f t="shared" ca="1" si="1"/>
        <v>0</v>
      </c>
      <c r="E21" s="30"/>
      <c r="F21" s="12"/>
      <c r="G21" s="162">
        <f t="shared" ca="1" si="2"/>
        <v>0</v>
      </c>
      <c r="H21" s="30"/>
      <c r="I21" s="12"/>
      <c r="J21" s="162">
        <f t="shared" ca="1" si="3"/>
        <v>0</v>
      </c>
      <c r="K21" s="30"/>
      <c r="L21" s="12"/>
      <c r="M21" s="162">
        <f t="shared" ca="1" si="4"/>
        <v>0</v>
      </c>
      <c r="N21" s="30"/>
      <c r="O21" s="12"/>
      <c r="P21" s="162">
        <f t="shared" ca="1" si="5"/>
        <v>0</v>
      </c>
      <c r="Q21" s="30"/>
      <c r="R21" s="12"/>
      <c r="S21" s="162">
        <f t="shared" ca="1" si="6"/>
        <v>0</v>
      </c>
      <c r="T21" s="30"/>
      <c r="U21" s="12"/>
      <c r="V21" s="27">
        <f t="shared" ca="1" si="7"/>
        <v>0</v>
      </c>
      <c r="W21" s="30"/>
      <c r="X21" s="12"/>
      <c r="Y21" s="27">
        <f t="shared" ca="1" si="53"/>
        <v>0</v>
      </c>
      <c r="Z21" s="30"/>
      <c r="AA21" s="12"/>
      <c r="AB21" s="27">
        <f t="shared" ca="1" si="9"/>
        <v>0</v>
      </c>
      <c r="AC21" s="30"/>
      <c r="AD21" s="12"/>
      <c r="AE21" s="27">
        <f t="shared" ca="1" si="10"/>
        <v>0</v>
      </c>
      <c r="AF21" s="30"/>
      <c r="AG21" s="12"/>
      <c r="AH21" s="27">
        <f t="shared" ca="1" si="11"/>
        <v>0</v>
      </c>
      <c r="AI21" s="30"/>
      <c r="AJ21" s="12"/>
      <c r="AK21" s="27">
        <f t="shared" ca="1" si="12"/>
        <v>0</v>
      </c>
      <c r="AL21" s="30"/>
      <c r="AM21" s="12">
        <v>7</v>
      </c>
      <c r="AN21" s="27">
        <f t="shared" ca="1" si="13"/>
        <v>17</v>
      </c>
      <c r="AO21" s="30"/>
      <c r="AP21" s="12"/>
      <c r="AQ21" s="27">
        <f t="shared" ca="1" si="14"/>
        <v>0</v>
      </c>
      <c r="AR21" s="30"/>
      <c r="AS21" s="12"/>
      <c r="AT21" s="7">
        <f t="shared" ca="1" si="15"/>
        <v>0</v>
      </c>
      <c r="AU21" s="30"/>
      <c r="AV21" s="12"/>
      <c r="AW21" s="7">
        <f t="shared" ca="1" si="16"/>
        <v>0</v>
      </c>
      <c r="AX21" s="30"/>
      <c r="AY21" s="12"/>
      <c r="AZ21" s="7">
        <f t="shared" ca="1" si="17"/>
        <v>0</v>
      </c>
      <c r="BA21" s="30"/>
      <c r="BB21" s="12"/>
      <c r="BC21" s="7">
        <f t="shared" ca="1" si="54"/>
        <v>0</v>
      </c>
      <c r="BD21" s="30"/>
      <c r="BE21" s="12"/>
      <c r="BF21" s="7">
        <f t="shared" ca="1" si="19"/>
        <v>0</v>
      </c>
      <c r="BG21" s="30"/>
      <c r="BH21" s="12"/>
      <c r="BI21" s="7">
        <f t="shared" ca="1" si="20"/>
        <v>0</v>
      </c>
      <c r="BJ21" s="30"/>
      <c r="BK21" s="12"/>
      <c r="BL21" s="7">
        <f t="shared" ca="1" si="21"/>
        <v>0</v>
      </c>
      <c r="BM21" s="30"/>
      <c r="BN21" s="12"/>
      <c r="BO21" s="7">
        <f t="shared" ca="1" si="22"/>
        <v>0</v>
      </c>
      <c r="BP21" s="30"/>
      <c r="BQ21" s="12"/>
      <c r="BR21" s="7">
        <f t="shared" ca="1" si="23"/>
        <v>0</v>
      </c>
      <c r="BS21" s="30"/>
      <c r="BT21" s="12"/>
      <c r="BU21" s="27">
        <f t="shared" ca="1" si="24"/>
        <v>0</v>
      </c>
      <c r="BV21" s="30"/>
      <c r="BW21" s="12"/>
      <c r="BX21" s="27">
        <f t="shared" ca="1" si="25"/>
        <v>0</v>
      </c>
      <c r="BY21" s="30"/>
      <c r="BZ21" s="12"/>
      <c r="CA21" s="27">
        <f t="shared" ca="1" si="26"/>
        <v>0</v>
      </c>
      <c r="CB21" s="30"/>
      <c r="CC21" s="12"/>
      <c r="CD21" s="7">
        <f t="shared" ca="1" si="27"/>
        <v>0</v>
      </c>
      <c r="CE21" s="30"/>
      <c r="CF21" s="12"/>
      <c r="CG21" s="7">
        <f t="shared" ca="1" si="28"/>
        <v>0</v>
      </c>
      <c r="CH21" s="30"/>
      <c r="CI21" s="12"/>
      <c r="CJ21" s="27">
        <f t="shared" ca="1" si="29"/>
        <v>0</v>
      </c>
      <c r="CK21" s="30"/>
      <c r="CL21" s="12"/>
      <c r="CM21" s="27">
        <f t="shared" ca="1" si="30"/>
        <v>0</v>
      </c>
      <c r="CN21" s="30"/>
      <c r="CO21" s="12"/>
      <c r="CP21" s="27">
        <f t="shared" ca="1" si="31"/>
        <v>0</v>
      </c>
      <c r="CQ21" s="30"/>
      <c r="CR21" s="12"/>
      <c r="CS21" s="27">
        <f t="shared" ca="1" si="32"/>
        <v>0</v>
      </c>
      <c r="CT21" s="30"/>
      <c r="CU21" s="12"/>
      <c r="CV21" s="27">
        <f t="shared" ca="1" si="33"/>
        <v>0</v>
      </c>
      <c r="CW21" s="30"/>
      <c r="CX21" s="12"/>
      <c r="CY21" s="27">
        <f t="shared" ca="1" si="34"/>
        <v>0</v>
      </c>
      <c r="CZ21" s="30"/>
      <c r="DA21" s="12"/>
      <c r="DB21" s="27">
        <f t="shared" ca="1" si="35"/>
        <v>0</v>
      </c>
      <c r="DC21" s="30"/>
      <c r="DD21" s="12"/>
      <c r="DE21" s="27">
        <f t="shared" ca="1" si="36"/>
        <v>0</v>
      </c>
      <c r="DF21" s="30"/>
      <c r="DG21" s="12"/>
      <c r="DH21" s="27">
        <f t="shared" ca="1" si="37"/>
        <v>0</v>
      </c>
      <c r="DI21" s="30"/>
      <c r="DJ21" s="12"/>
      <c r="DK21" s="7">
        <f t="shared" ca="1" si="38"/>
        <v>0</v>
      </c>
      <c r="DL21" s="30"/>
      <c r="DM21" s="12"/>
      <c r="DN21" s="7">
        <f t="shared" ca="1" si="39"/>
        <v>0</v>
      </c>
      <c r="DO21" s="30"/>
      <c r="DP21" s="12"/>
      <c r="DQ21" s="7">
        <f t="shared" ca="1" si="40"/>
        <v>0</v>
      </c>
      <c r="DR21" s="30"/>
      <c r="DS21" s="12"/>
      <c r="DT21" s="7">
        <f t="shared" ca="1" si="41"/>
        <v>0</v>
      </c>
      <c r="DU21" s="30"/>
      <c r="DV21" s="12"/>
      <c r="DW21" s="7">
        <f t="shared" ca="1" si="42"/>
        <v>0</v>
      </c>
      <c r="DX21" s="30"/>
      <c r="DY21" s="12"/>
      <c r="DZ21" s="7">
        <f t="shared" ca="1" si="43"/>
        <v>0</v>
      </c>
      <c r="EA21" s="30"/>
      <c r="EB21" s="12"/>
      <c r="EC21" s="7">
        <f t="shared" ca="1" si="44"/>
        <v>0</v>
      </c>
      <c r="ED21" s="30"/>
      <c r="EE21" s="12"/>
      <c r="EF21" s="7">
        <f t="shared" ca="1" si="45"/>
        <v>0</v>
      </c>
      <c r="EG21" s="30"/>
      <c r="EH21" s="12"/>
      <c r="EI21" s="7">
        <f t="shared" ca="1" si="46"/>
        <v>0</v>
      </c>
      <c r="EJ21" s="30"/>
      <c r="EK21" s="12"/>
      <c r="EL21" s="7">
        <f t="shared" ca="1" si="55"/>
        <v>0</v>
      </c>
      <c r="EM21" s="30"/>
      <c r="EN21" s="12"/>
      <c r="EO21" s="7">
        <f t="shared" ca="1" si="56"/>
        <v>0</v>
      </c>
      <c r="EP21" s="30"/>
      <c r="EQ21" s="12"/>
      <c r="ER21" s="7">
        <f t="shared" ca="1" si="57"/>
        <v>0</v>
      </c>
      <c r="ES21" s="30"/>
      <c r="ET21" s="179">
        <f t="shared" ca="1" si="50"/>
        <v>17</v>
      </c>
      <c r="EU21" s="168" t="str">
        <f t="shared" si="51"/>
        <v>Сидоров Роман - Сагиева Мадина</v>
      </c>
      <c r="EV21" s="169"/>
      <c r="EW21" s="170"/>
      <c r="EX21" s="31">
        <f t="shared" ca="1" si="52"/>
        <v>12</v>
      </c>
    </row>
    <row r="22" spans="1:155" ht="15.75" customHeight="1" thickBot="1" x14ac:dyDescent="0.3">
      <c r="A22" s="220">
        <f t="shared" si="0"/>
        <v>13</v>
      </c>
      <c r="B22" s="66" t="s">
        <v>18</v>
      </c>
      <c r="C22" s="247"/>
      <c r="D22" s="231">
        <f t="shared" ca="1" si="1"/>
        <v>0</v>
      </c>
      <c r="E22" s="61"/>
      <c r="F22" s="35"/>
      <c r="G22" s="231">
        <f t="shared" ca="1" si="2"/>
        <v>0</v>
      </c>
      <c r="H22" s="61"/>
      <c r="I22" s="35"/>
      <c r="J22" s="231">
        <f t="shared" ca="1" si="3"/>
        <v>0</v>
      </c>
      <c r="K22" s="61"/>
      <c r="L22" s="35"/>
      <c r="M22" s="231">
        <f t="shared" ca="1" si="4"/>
        <v>0</v>
      </c>
      <c r="N22" s="61"/>
      <c r="O22" s="35"/>
      <c r="P22" s="231">
        <f t="shared" ca="1" si="5"/>
        <v>0</v>
      </c>
      <c r="Q22" s="61"/>
      <c r="R22" s="35"/>
      <c r="S22" s="231">
        <f t="shared" ca="1" si="6"/>
        <v>0</v>
      </c>
      <c r="T22" s="61"/>
      <c r="U22" s="35"/>
      <c r="V22" s="36">
        <f t="shared" ca="1" si="7"/>
        <v>0</v>
      </c>
      <c r="W22" s="61"/>
      <c r="X22" s="35"/>
      <c r="Y22" s="36">
        <f t="shared" ca="1" si="53"/>
        <v>0</v>
      </c>
      <c r="Z22" s="61"/>
      <c r="AA22" s="35"/>
      <c r="AB22" s="36">
        <f t="shared" ca="1" si="9"/>
        <v>0</v>
      </c>
      <c r="AC22" s="61"/>
      <c r="AD22" s="35"/>
      <c r="AE22" s="36">
        <f t="shared" ca="1" si="10"/>
        <v>0</v>
      </c>
      <c r="AF22" s="61"/>
      <c r="AG22" s="35"/>
      <c r="AH22" s="36">
        <f t="shared" ca="1" si="11"/>
        <v>0</v>
      </c>
      <c r="AI22" s="61"/>
      <c r="AJ22" s="35">
        <v>7</v>
      </c>
      <c r="AK22" s="36">
        <f t="shared" ca="1" si="12"/>
        <v>3</v>
      </c>
      <c r="AL22" s="61"/>
      <c r="AM22" s="35"/>
      <c r="AN22" s="36">
        <f t="shared" ca="1" si="13"/>
        <v>0</v>
      </c>
      <c r="AO22" s="61"/>
      <c r="AP22" s="35"/>
      <c r="AQ22" s="36">
        <f t="shared" ca="1" si="14"/>
        <v>0</v>
      </c>
      <c r="AR22" s="61"/>
      <c r="AS22" s="35">
        <v>7</v>
      </c>
      <c r="AT22" s="36">
        <f t="shared" ca="1" si="15"/>
        <v>12</v>
      </c>
      <c r="AU22" s="61"/>
      <c r="AV22" s="35"/>
      <c r="AW22" s="36">
        <f t="shared" ca="1" si="16"/>
        <v>0</v>
      </c>
      <c r="AX22" s="61"/>
      <c r="AY22" s="35"/>
      <c r="AZ22" s="36">
        <f t="shared" ca="1" si="17"/>
        <v>0</v>
      </c>
      <c r="BA22" s="61"/>
      <c r="BB22" s="35"/>
      <c r="BC22" s="36">
        <f t="shared" ca="1" si="54"/>
        <v>0</v>
      </c>
      <c r="BD22" s="61"/>
      <c r="BE22" s="35"/>
      <c r="BF22" s="36">
        <f t="shared" ca="1" si="19"/>
        <v>0</v>
      </c>
      <c r="BG22" s="61"/>
      <c r="BH22" s="35"/>
      <c r="BI22" s="36">
        <f t="shared" ca="1" si="20"/>
        <v>0</v>
      </c>
      <c r="BJ22" s="61"/>
      <c r="BK22" s="35"/>
      <c r="BL22" s="36">
        <f t="shared" ca="1" si="21"/>
        <v>0</v>
      </c>
      <c r="BM22" s="61"/>
      <c r="BN22" s="35"/>
      <c r="BO22" s="36">
        <f t="shared" ca="1" si="22"/>
        <v>0</v>
      </c>
      <c r="BP22" s="61"/>
      <c r="BQ22" s="35"/>
      <c r="BR22" s="36">
        <f t="shared" ca="1" si="23"/>
        <v>0</v>
      </c>
      <c r="BS22" s="61"/>
      <c r="BT22" s="35"/>
      <c r="BU22" s="36">
        <f t="shared" ca="1" si="24"/>
        <v>0</v>
      </c>
      <c r="BV22" s="61"/>
      <c r="BW22" s="35"/>
      <c r="BX22" s="36">
        <f t="shared" ca="1" si="25"/>
        <v>0</v>
      </c>
      <c r="BY22" s="61"/>
      <c r="BZ22" s="35"/>
      <c r="CA22" s="36">
        <f t="shared" ca="1" si="26"/>
        <v>0</v>
      </c>
      <c r="CB22" s="61"/>
      <c r="CC22" s="35"/>
      <c r="CD22" s="36">
        <f t="shared" ca="1" si="27"/>
        <v>0</v>
      </c>
      <c r="CE22" s="61"/>
      <c r="CF22" s="35"/>
      <c r="CG22" s="36">
        <f t="shared" ca="1" si="28"/>
        <v>0</v>
      </c>
      <c r="CH22" s="61"/>
      <c r="CI22" s="35"/>
      <c r="CJ22" s="36">
        <f t="shared" ca="1" si="29"/>
        <v>0</v>
      </c>
      <c r="CK22" s="61"/>
      <c r="CL22" s="35"/>
      <c r="CM22" s="36">
        <f t="shared" ca="1" si="30"/>
        <v>0</v>
      </c>
      <c r="CN22" s="61"/>
      <c r="CO22" s="35"/>
      <c r="CP22" s="36">
        <f t="shared" ca="1" si="31"/>
        <v>0</v>
      </c>
      <c r="CQ22" s="61"/>
      <c r="CR22" s="35"/>
      <c r="CS22" s="36">
        <f t="shared" ca="1" si="32"/>
        <v>0</v>
      </c>
      <c r="CT22" s="61"/>
      <c r="CU22" s="35"/>
      <c r="CV22" s="36">
        <f t="shared" ca="1" si="33"/>
        <v>0</v>
      </c>
      <c r="CW22" s="61"/>
      <c r="CX22" s="35"/>
      <c r="CY22" s="36">
        <f t="shared" ca="1" si="34"/>
        <v>0</v>
      </c>
      <c r="CZ22" s="61"/>
      <c r="DA22" s="35"/>
      <c r="DB22" s="36">
        <f t="shared" ca="1" si="35"/>
        <v>0</v>
      </c>
      <c r="DC22" s="61"/>
      <c r="DD22" s="35"/>
      <c r="DE22" s="36">
        <f t="shared" ca="1" si="36"/>
        <v>0</v>
      </c>
      <c r="DF22" s="61"/>
      <c r="DG22" s="35"/>
      <c r="DH22" s="36">
        <f t="shared" ca="1" si="37"/>
        <v>0</v>
      </c>
      <c r="DI22" s="61"/>
      <c r="DJ22" s="35"/>
      <c r="DK22" s="36">
        <f t="shared" ca="1" si="38"/>
        <v>0</v>
      </c>
      <c r="DL22" s="61"/>
      <c r="DM22" s="35"/>
      <c r="DN22" s="36">
        <f t="shared" ca="1" si="39"/>
        <v>0</v>
      </c>
      <c r="DO22" s="61"/>
      <c r="DP22" s="35"/>
      <c r="DQ22" s="36">
        <f t="shared" ca="1" si="40"/>
        <v>0</v>
      </c>
      <c r="DR22" s="61"/>
      <c r="DS22" s="35"/>
      <c r="DT22" s="36">
        <f t="shared" ca="1" si="41"/>
        <v>0</v>
      </c>
      <c r="DU22" s="61"/>
      <c r="DV22" s="35"/>
      <c r="DW22" s="36">
        <f t="shared" ca="1" si="42"/>
        <v>0</v>
      </c>
      <c r="DX22" s="61"/>
      <c r="DY22" s="35"/>
      <c r="DZ22" s="36">
        <f t="shared" ca="1" si="43"/>
        <v>0</v>
      </c>
      <c r="EA22" s="61"/>
      <c r="EB22" s="35"/>
      <c r="EC22" s="36">
        <f t="shared" ca="1" si="44"/>
        <v>0</v>
      </c>
      <c r="ED22" s="61"/>
      <c r="EE22" s="35"/>
      <c r="EF22" s="36">
        <f t="shared" ca="1" si="45"/>
        <v>0</v>
      </c>
      <c r="EG22" s="61"/>
      <c r="EH22" s="35"/>
      <c r="EI22" s="36">
        <f t="shared" ca="1" si="46"/>
        <v>0</v>
      </c>
      <c r="EJ22" s="61"/>
      <c r="EK22" s="230"/>
      <c r="EL22" s="36">
        <f t="shared" ca="1" si="55"/>
        <v>0</v>
      </c>
      <c r="EM22" s="61"/>
      <c r="EN22" s="230"/>
      <c r="EO22" s="36">
        <f t="shared" ca="1" si="56"/>
        <v>0</v>
      </c>
      <c r="EP22" s="61"/>
      <c r="EQ22" s="230"/>
      <c r="ER22" s="36">
        <f t="shared" ca="1" si="57"/>
        <v>0</v>
      </c>
      <c r="ES22" s="61"/>
      <c r="ET22" s="246">
        <f t="shared" ca="1" si="50"/>
        <v>15</v>
      </c>
      <c r="EU22" s="211" t="str">
        <f t="shared" si="51"/>
        <v>Малахов Артём - Бельмесова Ольга</v>
      </c>
      <c r="EV22" s="212"/>
      <c r="EW22" s="213"/>
      <c r="EX22" s="228">
        <f t="shared" ca="1" si="52"/>
        <v>13</v>
      </c>
    </row>
    <row r="23" spans="1:155" ht="15.75" customHeight="1" thickBot="1" x14ac:dyDescent="0.3">
      <c r="A23" s="220">
        <f t="shared" si="0"/>
        <v>14</v>
      </c>
      <c r="B23" s="41" t="s">
        <v>95</v>
      </c>
      <c r="C23" s="247"/>
      <c r="D23" s="231">
        <f t="shared" ca="1" si="1"/>
        <v>0</v>
      </c>
      <c r="E23" s="85"/>
      <c r="F23" s="35"/>
      <c r="G23" s="231">
        <f t="shared" ca="1" si="2"/>
        <v>0</v>
      </c>
      <c r="H23" s="85"/>
      <c r="I23" s="35"/>
      <c r="J23" s="231">
        <f t="shared" ca="1" si="3"/>
        <v>0</v>
      </c>
      <c r="K23" s="85"/>
      <c r="L23" s="35"/>
      <c r="M23" s="231">
        <f t="shared" ca="1" si="4"/>
        <v>0</v>
      </c>
      <c r="N23" s="85"/>
      <c r="O23" s="35"/>
      <c r="P23" s="231">
        <f t="shared" ca="1" si="5"/>
        <v>0</v>
      </c>
      <c r="Q23" s="85"/>
      <c r="R23" s="35"/>
      <c r="S23" s="231">
        <f t="shared" ca="1" si="6"/>
        <v>0</v>
      </c>
      <c r="T23" s="85"/>
      <c r="U23" s="35"/>
      <c r="V23" s="84">
        <f t="shared" ca="1" si="7"/>
        <v>0</v>
      </c>
      <c r="W23" s="85"/>
      <c r="X23" s="35"/>
      <c r="Y23" s="84">
        <f t="shared" ca="1" si="53"/>
        <v>0</v>
      </c>
      <c r="Z23" s="85"/>
      <c r="AA23" s="35"/>
      <c r="AB23" s="84">
        <f t="shared" ca="1" si="9"/>
        <v>0</v>
      </c>
      <c r="AC23" s="85"/>
      <c r="AD23" s="35"/>
      <c r="AE23" s="84">
        <f t="shared" ca="1" si="10"/>
        <v>0</v>
      </c>
      <c r="AF23" s="85"/>
      <c r="AG23" s="35"/>
      <c r="AH23" s="84">
        <f t="shared" ca="1" si="11"/>
        <v>0</v>
      </c>
      <c r="AI23" s="85"/>
      <c r="AJ23" s="35"/>
      <c r="AK23" s="84">
        <f t="shared" ca="1" si="12"/>
        <v>0</v>
      </c>
      <c r="AL23" s="85"/>
      <c r="AM23" s="35">
        <v>9</v>
      </c>
      <c r="AN23" s="84">
        <f t="shared" ca="1" si="13"/>
        <v>11</v>
      </c>
      <c r="AO23" s="85"/>
      <c r="AP23" s="35"/>
      <c r="AQ23" s="84">
        <f t="shared" ca="1" si="14"/>
        <v>0</v>
      </c>
      <c r="AR23" s="85"/>
      <c r="AS23" s="35"/>
      <c r="AT23" s="84">
        <f t="shared" ca="1" si="15"/>
        <v>0</v>
      </c>
      <c r="AU23" s="85"/>
      <c r="AV23" s="35"/>
      <c r="AW23" s="84">
        <f t="shared" ca="1" si="16"/>
        <v>0</v>
      </c>
      <c r="AX23" s="85"/>
      <c r="AY23" s="35"/>
      <c r="AZ23" s="84">
        <f t="shared" ca="1" si="17"/>
        <v>0</v>
      </c>
      <c r="BA23" s="85"/>
      <c r="BB23" s="35"/>
      <c r="BC23" s="84">
        <f t="shared" ca="1" si="54"/>
        <v>0</v>
      </c>
      <c r="BD23" s="85"/>
      <c r="BE23" s="35"/>
      <c r="BF23" s="84">
        <f t="shared" ca="1" si="19"/>
        <v>0</v>
      </c>
      <c r="BG23" s="85"/>
      <c r="BH23" s="35"/>
      <c r="BI23" s="84">
        <f t="shared" ca="1" si="20"/>
        <v>0</v>
      </c>
      <c r="BJ23" s="85"/>
      <c r="BK23" s="35"/>
      <c r="BL23" s="84">
        <f t="shared" ca="1" si="21"/>
        <v>0</v>
      </c>
      <c r="BM23" s="85"/>
      <c r="BN23" s="35"/>
      <c r="BO23" s="84">
        <f t="shared" ca="1" si="22"/>
        <v>0</v>
      </c>
      <c r="BP23" s="85"/>
      <c r="BQ23" s="35"/>
      <c r="BR23" s="84">
        <f t="shared" ca="1" si="23"/>
        <v>0</v>
      </c>
      <c r="BS23" s="85"/>
      <c r="BT23" s="35"/>
      <c r="BU23" s="84">
        <f t="shared" ca="1" si="24"/>
        <v>0</v>
      </c>
      <c r="BV23" s="85"/>
      <c r="BW23" s="35"/>
      <c r="BX23" s="84">
        <f t="shared" ca="1" si="25"/>
        <v>0</v>
      </c>
      <c r="BY23" s="85"/>
      <c r="BZ23" s="35"/>
      <c r="CA23" s="84">
        <f t="shared" ca="1" si="26"/>
        <v>0</v>
      </c>
      <c r="CB23" s="85"/>
      <c r="CC23" s="35"/>
      <c r="CD23" s="84">
        <f t="shared" ca="1" si="27"/>
        <v>0</v>
      </c>
      <c r="CE23" s="85"/>
      <c r="CF23" s="35"/>
      <c r="CG23" s="84">
        <f t="shared" ca="1" si="28"/>
        <v>0</v>
      </c>
      <c r="CH23" s="85"/>
      <c r="CI23" s="35"/>
      <c r="CJ23" s="36">
        <f t="shared" ca="1" si="29"/>
        <v>0</v>
      </c>
      <c r="CK23" s="85"/>
      <c r="CL23" s="35"/>
      <c r="CM23" s="36">
        <f t="shared" ca="1" si="30"/>
        <v>0</v>
      </c>
      <c r="CN23" s="85"/>
      <c r="CO23" s="35"/>
      <c r="CP23" s="84">
        <f t="shared" ca="1" si="31"/>
        <v>0</v>
      </c>
      <c r="CQ23" s="85"/>
      <c r="CR23" s="35"/>
      <c r="CS23" s="84">
        <f t="shared" ca="1" si="32"/>
        <v>0</v>
      </c>
      <c r="CT23" s="85"/>
      <c r="CU23" s="35"/>
      <c r="CV23" s="84">
        <f t="shared" ca="1" si="33"/>
        <v>0</v>
      </c>
      <c r="CW23" s="85"/>
      <c r="CX23" s="35"/>
      <c r="CY23" s="84">
        <f t="shared" ca="1" si="34"/>
        <v>0</v>
      </c>
      <c r="CZ23" s="85"/>
      <c r="DA23" s="35"/>
      <c r="DB23" s="84">
        <f t="shared" ca="1" si="35"/>
        <v>0</v>
      </c>
      <c r="DC23" s="85"/>
      <c r="DD23" s="35"/>
      <c r="DE23" s="84">
        <f t="shared" ca="1" si="36"/>
        <v>0</v>
      </c>
      <c r="DF23" s="85"/>
      <c r="DG23" s="35"/>
      <c r="DH23" s="84">
        <f t="shared" ca="1" si="37"/>
        <v>0</v>
      </c>
      <c r="DI23" s="85"/>
      <c r="DJ23" s="35"/>
      <c r="DK23" s="84">
        <f t="shared" ca="1" si="38"/>
        <v>0</v>
      </c>
      <c r="DL23" s="85"/>
      <c r="DM23" s="35"/>
      <c r="DN23" s="84">
        <f t="shared" ca="1" si="39"/>
        <v>0</v>
      </c>
      <c r="DO23" s="85"/>
      <c r="DP23" s="35"/>
      <c r="DQ23" s="84">
        <f t="shared" ca="1" si="40"/>
        <v>0</v>
      </c>
      <c r="DR23" s="85"/>
      <c r="DS23" s="35"/>
      <c r="DT23" s="84">
        <f t="shared" ca="1" si="41"/>
        <v>0</v>
      </c>
      <c r="DU23" s="85"/>
      <c r="DV23" s="35"/>
      <c r="DW23" s="84">
        <f t="shared" ca="1" si="42"/>
        <v>0</v>
      </c>
      <c r="DX23" s="85"/>
      <c r="DY23" s="35"/>
      <c r="DZ23" s="84">
        <f t="shared" ca="1" si="43"/>
        <v>0</v>
      </c>
      <c r="EA23" s="85"/>
      <c r="EB23" s="35"/>
      <c r="EC23" s="84">
        <f t="shared" ca="1" si="44"/>
        <v>0</v>
      </c>
      <c r="ED23" s="85"/>
      <c r="EE23" s="35"/>
      <c r="EF23" s="84">
        <f t="shared" ca="1" si="45"/>
        <v>0</v>
      </c>
      <c r="EG23" s="85"/>
      <c r="EH23" s="35"/>
      <c r="EI23" s="84">
        <f t="shared" ca="1" si="46"/>
        <v>0</v>
      </c>
      <c r="EJ23" s="85"/>
      <c r="EK23" s="35"/>
      <c r="EL23" s="84">
        <f t="shared" ca="1" si="55"/>
        <v>0</v>
      </c>
      <c r="EM23" s="85"/>
      <c r="EN23" s="35"/>
      <c r="EO23" s="84">
        <f t="shared" ca="1" si="56"/>
        <v>0</v>
      </c>
      <c r="EP23" s="85"/>
      <c r="EQ23" s="35"/>
      <c r="ER23" s="84">
        <f t="shared" ca="1" si="57"/>
        <v>0</v>
      </c>
      <c r="ES23" s="85"/>
      <c r="ET23" s="246">
        <f t="shared" ca="1" si="50"/>
        <v>11</v>
      </c>
      <c r="EU23" s="254" t="str">
        <f t="shared" ref="EU23" si="58">B23</f>
        <v>Клепиков Степан - Мордуева София</v>
      </c>
      <c r="EV23" s="255"/>
      <c r="EW23" s="256"/>
      <c r="EX23" s="228">
        <f t="shared" ref="EX23" ca="1" si="59">IF(ET23&gt;0,RANK(ET23,$ET$10:$ET$27),0)</f>
        <v>14</v>
      </c>
    </row>
    <row r="24" spans="1:155" ht="15.75" customHeight="1" thickBot="1" x14ac:dyDescent="0.3">
      <c r="A24" s="220">
        <f t="shared" si="0"/>
        <v>15</v>
      </c>
      <c r="B24" s="41" t="s">
        <v>164</v>
      </c>
      <c r="C24" s="247"/>
      <c r="D24" s="231">
        <f t="shared" ca="1" si="1"/>
        <v>0</v>
      </c>
      <c r="E24" s="85"/>
      <c r="F24" s="35"/>
      <c r="G24" s="231">
        <f t="shared" ca="1" si="2"/>
        <v>0</v>
      </c>
      <c r="H24" s="85"/>
      <c r="I24" s="35"/>
      <c r="J24" s="231">
        <f t="shared" ca="1" si="3"/>
        <v>0</v>
      </c>
      <c r="K24" s="85"/>
      <c r="L24" s="35"/>
      <c r="M24" s="231">
        <f t="shared" ca="1" si="4"/>
        <v>0</v>
      </c>
      <c r="N24" s="85"/>
      <c r="O24" s="35"/>
      <c r="P24" s="231">
        <f t="shared" ca="1" si="5"/>
        <v>0</v>
      </c>
      <c r="Q24" s="85"/>
      <c r="R24" s="35"/>
      <c r="S24" s="231">
        <f t="shared" ca="1" si="6"/>
        <v>0</v>
      </c>
      <c r="T24" s="85"/>
      <c r="U24" s="35"/>
      <c r="V24" s="84">
        <f t="shared" ca="1" si="7"/>
        <v>0</v>
      </c>
      <c r="W24" s="85"/>
      <c r="X24" s="35"/>
      <c r="Y24" s="84">
        <f t="shared" ca="1" si="53"/>
        <v>0</v>
      </c>
      <c r="Z24" s="85"/>
      <c r="AA24" s="35"/>
      <c r="AB24" s="84">
        <f t="shared" ca="1" si="9"/>
        <v>0</v>
      </c>
      <c r="AC24" s="85"/>
      <c r="AD24" s="35"/>
      <c r="AE24" s="84">
        <f t="shared" ca="1" si="10"/>
        <v>0</v>
      </c>
      <c r="AF24" s="85"/>
      <c r="AG24" s="35"/>
      <c r="AH24" s="84">
        <f t="shared" ca="1" si="11"/>
        <v>0</v>
      </c>
      <c r="AI24" s="85"/>
      <c r="AJ24" s="35"/>
      <c r="AK24" s="84">
        <f t="shared" ca="1" si="12"/>
        <v>0</v>
      </c>
      <c r="AL24" s="85"/>
      <c r="AM24" s="35"/>
      <c r="AN24" s="84">
        <f t="shared" ca="1" si="13"/>
        <v>0</v>
      </c>
      <c r="AO24" s="85"/>
      <c r="AP24" s="35">
        <v>3</v>
      </c>
      <c r="AQ24" s="84">
        <f t="shared" ca="1" si="14"/>
        <v>10</v>
      </c>
      <c r="AR24" s="85"/>
      <c r="AS24" s="35"/>
      <c r="AT24" s="84">
        <f t="shared" ca="1" si="15"/>
        <v>0</v>
      </c>
      <c r="AU24" s="85"/>
      <c r="AV24" s="35"/>
      <c r="AW24" s="84">
        <f t="shared" ca="1" si="16"/>
        <v>0</v>
      </c>
      <c r="AX24" s="85"/>
      <c r="AY24" s="35"/>
      <c r="AZ24" s="84">
        <f t="shared" ca="1" si="17"/>
        <v>0</v>
      </c>
      <c r="BA24" s="85"/>
      <c r="BB24" s="35"/>
      <c r="BC24" s="84">
        <f t="shared" ca="1" si="54"/>
        <v>0</v>
      </c>
      <c r="BD24" s="85"/>
      <c r="BE24" s="35"/>
      <c r="BF24" s="84">
        <f t="shared" ca="1" si="19"/>
        <v>0</v>
      </c>
      <c r="BG24" s="85"/>
      <c r="BH24" s="35"/>
      <c r="BI24" s="84">
        <f t="shared" ca="1" si="20"/>
        <v>0</v>
      </c>
      <c r="BJ24" s="85"/>
      <c r="BK24" s="35"/>
      <c r="BL24" s="84">
        <f t="shared" ca="1" si="21"/>
        <v>0</v>
      </c>
      <c r="BM24" s="85"/>
      <c r="BN24" s="35"/>
      <c r="BO24" s="84">
        <f t="shared" ca="1" si="22"/>
        <v>0</v>
      </c>
      <c r="BP24" s="85"/>
      <c r="BQ24" s="35"/>
      <c r="BR24" s="84">
        <f t="shared" ca="1" si="23"/>
        <v>0</v>
      </c>
      <c r="BS24" s="85"/>
      <c r="BT24" s="35"/>
      <c r="BU24" s="84">
        <f t="shared" ca="1" si="24"/>
        <v>0</v>
      </c>
      <c r="BV24" s="85"/>
      <c r="BW24" s="35"/>
      <c r="BX24" s="84">
        <f t="shared" ca="1" si="25"/>
        <v>0</v>
      </c>
      <c r="BY24" s="85"/>
      <c r="BZ24" s="35"/>
      <c r="CA24" s="84">
        <f t="shared" ca="1" si="26"/>
        <v>0</v>
      </c>
      <c r="CB24" s="85"/>
      <c r="CC24" s="35"/>
      <c r="CD24" s="84">
        <f t="shared" ca="1" si="27"/>
        <v>0</v>
      </c>
      <c r="CE24" s="85"/>
      <c r="CF24" s="35"/>
      <c r="CG24" s="84">
        <f t="shared" ca="1" si="28"/>
        <v>0</v>
      </c>
      <c r="CH24" s="85"/>
      <c r="CI24" s="35"/>
      <c r="CJ24" s="36">
        <f t="shared" ca="1" si="29"/>
        <v>0</v>
      </c>
      <c r="CK24" s="85"/>
      <c r="CL24" s="35"/>
      <c r="CM24" s="36">
        <f t="shared" ca="1" si="30"/>
        <v>0</v>
      </c>
      <c r="CN24" s="85"/>
      <c r="CO24" s="35"/>
      <c r="CP24" s="84">
        <f t="shared" ca="1" si="31"/>
        <v>0</v>
      </c>
      <c r="CQ24" s="85"/>
      <c r="CR24" s="35"/>
      <c r="CS24" s="84">
        <f t="shared" ca="1" si="32"/>
        <v>0</v>
      </c>
      <c r="CT24" s="85"/>
      <c r="CU24" s="35"/>
      <c r="CV24" s="84">
        <f t="shared" ca="1" si="33"/>
        <v>0</v>
      </c>
      <c r="CW24" s="85"/>
      <c r="CX24" s="35"/>
      <c r="CY24" s="84">
        <f t="shared" ca="1" si="34"/>
        <v>0</v>
      </c>
      <c r="CZ24" s="85"/>
      <c r="DA24" s="35"/>
      <c r="DB24" s="84">
        <f t="shared" ca="1" si="35"/>
        <v>0</v>
      </c>
      <c r="DC24" s="85"/>
      <c r="DD24" s="35"/>
      <c r="DE24" s="84">
        <f t="shared" ca="1" si="36"/>
        <v>0</v>
      </c>
      <c r="DF24" s="85"/>
      <c r="DG24" s="35"/>
      <c r="DH24" s="84">
        <f t="shared" ca="1" si="37"/>
        <v>0</v>
      </c>
      <c r="DI24" s="85"/>
      <c r="DJ24" s="35"/>
      <c r="DK24" s="84">
        <f t="shared" ca="1" si="38"/>
        <v>0</v>
      </c>
      <c r="DL24" s="85"/>
      <c r="DM24" s="35"/>
      <c r="DN24" s="84">
        <f t="shared" ca="1" si="39"/>
        <v>0</v>
      </c>
      <c r="DO24" s="85"/>
      <c r="DP24" s="35"/>
      <c r="DQ24" s="84">
        <f t="shared" ca="1" si="40"/>
        <v>0</v>
      </c>
      <c r="DR24" s="85"/>
      <c r="DS24" s="35"/>
      <c r="DT24" s="84">
        <f t="shared" ca="1" si="41"/>
        <v>0</v>
      </c>
      <c r="DU24" s="85"/>
      <c r="DV24" s="35"/>
      <c r="DW24" s="84">
        <f t="shared" ca="1" si="42"/>
        <v>0</v>
      </c>
      <c r="DX24" s="85"/>
      <c r="DY24" s="35"/>
      <c r="DZ24" s="84">
        <f t="shared" ca="1" si="43"/>
        <v>0</v>
      </c>
      <c r="EA24" s="85"/>
      <c r="EB24" s="35"/>
      <c r="EC24" s="84">
        <f t="shared" ca="1" si="44"/>
        <v>0</v>
      </c>
      <c r="ED24" s="85"/>
      <c r="EE24" s="35"/>
      <c r="EF24" s="84">
        <f t="shared" ca="1" si="45"/>
        <v>0</v>
      </c>
      <c r="EG24" s="85"/>
      <c r="EH24" s="35"/>
      <c r="EI24" s="84">
        <f t="shared" ca="1" si="46"/>
        <v>0</v>
      </c>
      <c r="EJ24" s="85"/>
      <c r="EK24" s="35"/>
      <c r="EL24" s="84">
        <f t="shared" ca="1" si="55"/>
        <v>0</v>
      </c>
      <c r="EM24" s="85"/>
      <c r="EN24" s="35"/>
      <c r="EO24" s="84">
        <f t="shared" ca="1" si="56"/>
        <v>0</v>
      </c>
      <c r="EP24" s="85"/>
      <c r="EQ24" s="35"/>
      <c r="ER24" s="84">
        <f t="shared" ca="1" si="57"/>
        <v>0</v>
      </c>
      <c r="ES24" s="85"/>
      <c r="ET24" s="246">
        <f t="shared" ca="1" si="50"/>
        <v>10</v>
      </c>
      <c r="EU24" s="264" t="str">
        <f t="shared" ref="EU24" si="60">B24</f>
        <v>Каскевич Марк - Згирская Виктория</v>
      </c>
      <c r="EV24" s="265"/>
      <c r="EW24" s="266"/>
      <c r="EX24" s="228">
        <f t="shared" ref="EX24" ca="1" si="61">IF(ET24&gt;0,RANK(ET24,$ET$10:$ET$27),0)</f>
        <v>15</v>
      </c>
    </row>
    <row r="25" spans="1:155" ht="15.75" customHeight="1" x14ac:dyDescent="0.25">
      <c r="A25" s="220">
        <f t="shared" si="0"/>
        <v>16</v>
      </c>
      <c r="B25" s="41" t="s">
        <v>65</v>
      </c>
      <c r="C25" s="247"/>
      <c r="D25" s="231">
        <f t="shared" ca="1" si="1"/>
        <v>0</v>
      </c>
      <c r="E25" s="85"/>
      <c r="F25" s="35"/>
      <c r="G25" s="231">
        <f t="shared" ca="1" si="2"/>
        <v>0</v>
      </c>
      <c r="H25" s="85"/>
      <c r="I25" s="35"/>
      <c r="J25" s="231">
        <f t="shared" ca="1" si="3"/>
        <v>0</v>
      </c>
      <c r="K25" s="85"/>
      <c r="L25" s="35"/>
      <c r="M25" s="231">
        <f t="shared" ca="1" si="4"/>
        <v>0</v>
      </c>
      <c r="N25" s="85"/>
      <c r="O25" s="35"/>
      <c r="P25" s="231">
        <f t="shared" ca="1" si="5"/>
        <v>0</v>
      </c>
      <c r="Q25" s="85"/>
      <c r="R25" s="35"/>
      <c r="S25" s="231">
        <f t="shared" ca="1" si="6"/>
        <v>0</v>
      </c>
      <c r="T25" s="85"/>
      <c r="U25" s="35"/>
      <c r="V25" s="84">
        <f t="shared" ca="1" si="7"/>
        <v>0</v>
      </c>
      <c r="W25" s="85"/>
      <c r="X25" s="35"/>
      <c r="Y25" s="84">
        <f t="shared" ca="1" si="53"/>
        <v>0</v>
      </c>
      <c r="Z25" s="85"/>
      <c r="AA25" s="35"/>
      <c r="AB25" s="84">
        <f t="shared" ca="1" si="9"/>
        <v>0</v>
      </c>
      <c r="AC25" s="85"/>
      <c r="AD25" s="35"/>
      <c r="AE25" s="84">
        <f t="shared" ca="1" si="10"/>
        <v>0</v>
      </c>
      <c r="AF25" s="85"/>
      <c r="AG25" s="35"/>
      <c r="AH25" s="84">
        <f t="shared" ca="1" si="11"/>
        <v>0</v>
      </c>
      <c r="AI25" s="85"/>
      <c r="AJ25" s="35">
        <v>6</v>
      </c>
      <c r="AK25" s="84">
        <f t="shared" ca="1" si="12"/>
        <v>3</v>
      </c>
      <c r="AL25" s="85"/>
      <c r="AM25" s="35"/>
      <c r="AN25" s="84">
        <f t="shared" ca="1" si="13"/>
        <v>0</v>
      </c>
      <c r="AO25" s="85"/>
      <c r="AP25" s="35"/>
      <c r="AQ25" s="84">
        <f t="shared" ca="1" si="14"/>
        <v>0</v>
      </c>
      <c r="AR25" s="85"/>
      <c r="AS25" s="35"/>
      <c r="AT25" s="84">
        <f t="shared" ca="1" si="15"/>
        <v>0</v>
      </c>
      <c r="AU25" s="85"/>
      <c r="AV25" s="35"/>
      <c r="AW25" s="84">
        <f t="shared" ca="1" si="16"/>
        <v>0</v>
      </c>
      <c r="AX25" s="85"/>
      <c r="AY25" s="35"/>
      <c r="AZ25" s="84">
        <f t="shared" ca="1" si="17"/>
        <v>0</v>
      </c>
      <c r="BA25" s="85"/>
      <c r="BB25" s="35"/>
      <c r="BC25" s="84">
        <f t="shared" ca="1" si="54"/>
        <v>0</v>
      </c>
      <c r="BD25" s="85"/>
      <c r="BE25" s="35"/>
      <c r="BF25" s="84">
        <f t="shared" ca="1" si="19"/>
        <v>0</v>
      </c>
      <c r="BG25" s="85"/>
      <c r="BH25" s="35"/>
      <c r="BI25" s="84">
        <f t="shared" ca="1" si="20"/>
        <v>0</v>
      </c>
      <c r="BJ25" s="85"/>
      <c r="BK25" s="35"/>
      <c r="BL25" s="84">
        <f t="shared" ca="1" si="21"/>
        <v>0</v>
      </c>
      <c r="BM25" s="85"/>
      <c r="BN25" s="35"/>
      <c r="BO25" s="84">
        <f t="shared" ca="1" si="22"/>
        <v>0</v>
      </c>
      <c r="BP25" s="85"/>
      <c r="BQ25" s="35"/>
      <c r="BR25" s="84">
        <f t="shared" ca="1" si="23"/>
        <v>0</v>
      </c>
      <c r="BS25" s="85"/>
      <c r="BT25" s="35"/>
      <c r="BU25" s="84">
        <f t="shared" ca="1" si="24"/>
        <v>0</v>
      </c>
      <c r="BV25" s="85"/>
      <c r="BW25" s="35"/>
      <c r="BX25" s="84">
        <f t="shared" ca="1" si="25"/>
        <v>0</v>
      </c>
      <c r="BY25" s="85"/>
      <c r="BZ25" s="35"/>
      <c r="CA25" s="84">
        <f t="shared" ca="1" si="26"/>
        <v>0</v>
      </c>
      <c r="CB25" s="85"/>
      <c r="CC25" s="35"/>
      <c r="CD25" s="84">
        <f t="shared" ca="1" si="27"/>
        <v>0</v>
      </c>
      <c r="CE25" s="85"/>
      <c r="CF25" s="35"/>
      <c r="CG25" s="84">
        <f t="shared" ca="1" si="28"/>
        <v>0</v>
      </c>
      <c r="CH25" s="85"/>
      <c r="CI25" s="35"/>
      <c r="CJ25" s="36">
        <f t="shared" ca="1" si="29"/>
        <v>0</v>
      </c>
      <c r="CK25" s="85"/>
      <c r="CL25" s="35"/>
      <c r="CM25" s="36">
        <f t="shared" ca="1" si="30"/>
        <v>0</v>
      </c>
      <c r="CN25" s="85"/>
      <c r="CO25" s="35"/>
      <c r="CP25" s="84">
        <f t="shared" ca="1" si="31"/>
        <v>0</v>
      </c>
      <c r="CQ25" s="85"/>
      <c r="CR25" s="35"/>
      <c r="CS25" s="84">
        <f t="shared" ca="1" si="32"/>
        <v>0</v>
      </c>
      <c r="CT25" s="85"/>
      <c r="CU25" s="35"/>
      <c r="CV25" s="84">
        <f t="shared" ca="1" si="33"/>
        <v>0</v>
      </c>
      <c r="CW25" s="85"/>
      <c r="CX25" s="35"/>
      <c r="CY25" s="84">
        <f t="shared" ca="1" si="34"/>
        <v>0</v>
      </c>
      <c r="CZ25" s="85"/>
      <c r="DA25" s="35"/>
      <c r="DB25" s="84">
        <f t="shared" ca="1" si="35"/>
        <v>0</v>
      </c>
      <c r="DC25" s="85"/>
      <c r="DD25" s="35"/>
      <c r="DE25" s="84">
        <f t="shared" ca="1" si="36"/>
        <v>0</v>
      </c>
      <c r="DF25" s="85"/>
      <c r="DG25" s="35"/>
      <c r="DH25" s="84">
        <f t="shared" ca="1" si="37"/>
        <v>0</v>
      </c>
      <c r="DI25" s="85"/>
      <c r="DJ25" s="35"/>
      <c r="DK25" s="84">
        <f t="shared" ca="1" si="38"/>
        <v>0</v>
      </c>
      <c r="DL25" s="85"/>
      <c r="DM25" s="35"/>
      <c r="DN25" s="84">
        <f t="shared" ca="1" si="39"/>
        <v>0</v>
      </c>
      <c r="DO25" s="85"/>
      <c r="DP25" s="35"/>
      <c r="DQ25" s="84">
        <f t="shared" ca="1" si="40"/>
        <v>0</v>
      </c>
      <c r="DR25" s="85"/>
      <c r="DS25" s="35"/>
      <c r="DT25" s="84">
        <f t="shared" ca="1" si="41"/>
        <v>0</v>
      </c>
      <c r="DU25" s="85"/>
      <c r="DV25" s="35"/>
      <c r="DW25" s="84">
        <f t="shared" ca="1" si="42"/>
        <v>0</v>
      </c>
      <c r="DX25" s="85"/>
      <c r="DY25" s="35"/>
      <c r="DZ25" s="84">
        <f t="shared" ca="1" si="43"/>
        <v>0</v>
      </c>
      <c r="EA25" s="85"/>
      <c r="EB25" s="35"/>
      <c r="EC25" s="84">
        <f t="shared" ca="1" si="44"/>
        <v>0</v>
      </c>
      <c r="ED25" s="85"/>
      <c r="EE25" s="35"/>
      <c r="EF25" s="84">
        <f t="shared" ca="1" si="45"/>
        <v>0</v>
      </c>
      <c r="EG25" s="85"/>
      <c r="EH25" s="35"/>
      <c r="EI25" s="84">
        <f t="shared" ca="1" si="46"/>
        <v>0</v>
      </c>
      <c r="EJ25" s="85"/>
      <c r="EK25" s="35"/>
      <c r="EL25" s="84">
        <f t="shared" ca="1" si="55"/>
        <v>0</v>
      </c>
      <c r="EM25" s="85"/>
      <c r="EN25" s="35"/>
      <c r="EO25" s="84">
        <f t="shared" ca="1" si="56"/>
        <v>0</v>
      </c>
      <c r="EP25" s="85"/>
      <c r="EQ25" s="35"/>
      <c r="ER25" s="84">
        <f t="shared" ca="1" si="57"/>
        <v>0</v>
      </c>
      <c r="ES25" s="85"/>
      <c r="ET25" s="246">
        <f t="shared" ca="1" si="50"/>
        <v>3</v>
      </c>
      <c r="EU25" s="278" t="str">
        <f t="shared" ref="EU25" si="62">B25</f>
        <v>Кузнецов Михаил - Журавлева Ксения</v>
      </c>
      <c r="EV25" s="279"/>
      <c r="EW25" s="280"/>
      <c r="EX25" s="228">
        <f t="shared" ref="EX25" ca="1" si="63">IF(ET25&gt;0,RANK(ET25,$ET$10:$ET$27),0)</f>
        <v>16</v>
      </c>
    </row>
    <row r="26" spans="1:155" s="89" customFormat="1" ht="15.75" customHeigh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88"/>
      <c r="W26" s="88"/>
      <c r="Y26" s="88"/>
      <c r="Z26" s="88"/>
      <c r="AB26" s="88"/>
      <c r="AC26" s="88"/>
      <c r="AE26" s="88"/>
      <c r="AF26" s="88"/>
      <c r="AH26" s="88"/>
      <c r="AI26" s="88"/>
      <c r="AK26" s="88"/>
      <c r="AL26" s="88"/>
      <c r="AN26" s="88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X26" s="88"/>
      <c r="BY26" s="88"/>
      <c r="CA26" s="88"/>
      <c r="CB26" s="88"/>
      <c r="CD26" s="88"/>
      <c r="CE26" s="88"/>
      <c r="CG26" s="88"/>
      <c r="CH26" s="88"/>
      <c r="CJ26" s="88"/>
      <c r="CK26" s="88"/>
      <c r="CM26" s="88"/>
      <c r="CN26" s="88"/>
      <c r="CP26" s="88"/>
      <c r="CQ26" s="88"/>
      <c r="CS26" s="88"/>
      <c r="CT26" s="88"/>
      <c r="CV26" s="88"/>
      <c r="CW26" s="88"/>
      <c r="CY26" s="88"/>
      <c r="CZ26" s="88"/>
      <c r="DB26" s="88"/>
      <c r="DC26" s="88"/>
      <c r="DE26" s="88"/>
      <c r="DF26" s="88"/>
      <c r="DH26" s="88"/>
      <c r="DI26" s="88"/>
      <c r="DK26" s="88"/>
      <c r="DL26" s="88"/>
      <c r="DN26" s="88"/>
      <c r="DO26" s="88"/>
      <c r="DQ26" s="88"/>
      <c r="DR26" s="88"/>
      <c r="DT26" s="88"/>
      <c r="DU26" s="88"/>
      <c r="DW26" s="88"/>
      <c r="DX26" s="88"/>
      <c r="DZ26" s="88"/>
      <c r="EA26" s="88"/>
      <c r="EC26" s="88"/>
      <c r="ED26" s="88"/>
      <c r="EF26" s="88"/>
      <c r="EG26" s="88"/>
      <c r="EI26" s="88"/>
      <c r="EJ26" s="88"/>
      <c r="EL26" s="88"/>
      <c r="EM26" s="88"/>
      <c r="EO26" s="88"/>
      <c r="EP26" s="88"/>
      <c r="ER26" s="88"/>
      <c r="ES26" s="88"/>
      <c r="ET26" s="225"/>
      <c r="EU26" s="210"/>
      <c r="EV26" s="210"/>
      <c r="EW26" s="210"/>
      <c r="EX26" s="86"/>
    </row>
    <row r="27" spans="1:155" s="89" customFormat="1" ht="15.75" customHeight="1" x14ac:dyDescent="0.25">
      <c r="A27" s="86"/>
      <c r="D27" s="219"/>
      <c r="E27" s="88"/>
      <c r="G27" s="219"/>
      <c r="H27" s="88"/>
      <c r="J27" s="219"/>
      <c r="K27" s="88"/>
      <c r="M27" s="219"/>
      <c r="N27" s="88"/>
      <c r="P27" s="219"/>
      <c r="Q27" s="88"/>
      <c r="S27" s="219"/>
      <c r="T27" s="88"/>
      <c r="V27" s="88"/>
      <c r="W27" s="88"/>
      <c r="Y27" s="88"/>
      <c r="Z27" s="88"/>
      <c r="AB27" s="88"/>
      <c r="AC27" s="88"/>
      <c r="AE27" s="88"/>
      <c r="AF27" s="88"/>
      <c r="AH27" s="88"/>
      <c r="AI27" s="88"/>
      <c r="AK27" s="88"/>
      <c r="AL27" s="88"/>
      <c r="AN27" s="88"/>
      <c r="AO27" s="88"/>
      <c r="AQ27" s="88"/>
      <c r="AR27" s="88"/>
      <c r="AT27" s="88"/>
      <c r="AU27" s="88"/>
      <c r="AW27" s="88"/>
      <c r="AX27" s="88"/>
      <c r="AZ27" s="88"/>
      <c r="BA27" s="88"/>
      <c r="BC27" s="88"/>
      <c r="BD27" s="88"/>
      <c r="BF27" s="88"/>
      <c r="BG27" s="88"/>
      <c r="BI27" s="88"/>
      <c r="BJ27" s="88"/>
      <c r="BL27" s="88"/>
      <c r="BM27" s="88"/>
      <c r="BO27" s="88"/>
      <c r="BP27" s="88"/>
      <c r="BR27" s="88"/>
      <c r="BS27" s="88"/>
      <c r="BU27" s="88"/>
      <c r="BV27" s="88"/>
      <c r="BX27" s="88"/>
      <c r="BY27" s="88"/>
      <c r="CA27" s="88"/>
      <c r="CB27" s="88"/>
      <c r="CD27" s="88"/>
      <c r="CE27" s="88"/>
      <c r="CG27" s="88"/>
      <c r="CH27" s="88"/>
      <c r="CJ27" s="88"/>
      <c r="CK27" s="88"/>
      <c r="CM27" s="88"/>
      <c r="CN27" s="88"/>
      <c r="CP27" s="88"/>
      <c r="CQ27" s="88"/>
      <c r="CS27" s="88"/>
      <c r="CT27" s="88"/>
      <c r="CV27" s="88"/>
      <c r="CW27" s="88"/>
      <c r="CY27" s="88"/>
      <c r="CZ27" s="88"/>
      <c r="DB27" s="88"/>
      <c r="DC27" s="88"/>
      <c r="DE27" s="88"/>
      <c r="DF27" s="88"/>
      <c r="DH27" s="88"/>
      <c r="DI27" s="88"/>
      <c r="DK27" s="88"/>
      <c r="DL27" s="88"/>
      <c r="DN27" s="88"/>
      <c r="DO27" s="88"/>
      <c r="DQ27" s="88"/>
      <c r="DR27" s="88"/>
      <c r="DT27" s="88"/>
      <c r="DU27" s="88"/>
      <c r="DW27" s="88"/>
      <c r="DX27" s="88"/>
      <c r="DZ27" s="88"/>
      <c r="EA27" s="88"/>
      <c r="EC27" s="88"/>
      <c r="ED27" s="88"/>
      <c r="EF27" s="88"/>
      <c r="EG27" s="88"/>
      <c r="EI27" s="88"/>
      <c r="EJ27" s="88"/>
      <c r="EL27" s="88"/>
      <c r="EM27" s="88"/>
      <c r="EO27" s="88"/>
      <c r="EP27" s="88"/>
      <c r="ER27" s="88"/>
      <c r="ES27" s="88"/>
      <c r="ET27" s="225"/>
      <c r="EU27" s="210"/>
      <c r="EV27" s="210"/>
      <c r="EW27" s="210"/>
      <c r="EX27" s="86"/>
    </row>
  </sheetData>
  <sortState ref="B10:ET25">
    <sortCondition descending="1" ref="ET10"/>
  </sortState>
  <mergeCells count="199">
    <mergeCell ref="C5:E5"/>
    <mergeCell ref="F5:H5"/>
    <mergeCell ref="I5:K5"/>
    <mergeCell ref="L5:N5"/>
    <mergeCell ref="R5:T5"/>
    <mergeCell ref="U5:W5"/>
    <mergeCell ref="X6:Z6"/>
    <mergeCell ref="AA6:AC6"/>
    <mergeCell ref="AD6:AF6"/>
    <mergeCell ref="C6:E6"/>
    <mergeCell ref="F6:H6"/>
    <mergeCell ref="I6:K6"/>
    <mergeCell ref="L6:N6"/>
    <mergeCell ref="R6:T6"/>
    <mergeCell ref="U6:W6"/>
    <mergeCell ref="O6:Q6"/>
    <mergeCell ref="X5:Z5"/>
    <mergeCell ref="AA5:AC5"/>
    <mergeCell ref="AD5:AF5"/>
    <mergeCell ref="AG5:AI5"/>
    <mergeCell ref="O5:Q5"/>
    <mergeCell ref="BH5:BJ5"/>
    <mergeCell ref="BK5:BM5"/>
    <mergeCell ref="BN5:BP5"/>
    <mergeCell ref="O8:Q8"/>
    <mergeCell ref="AJ5:AL5"/>
    <mergeCell ref="AM5:AO5"/>
    <mergeCell ref="AG6:AI6"/>
    <mergeCell ref="AJ6:AL6"/>
    <mergeCell ref="AM6:AO6"/>
    <mergeCell ref="X7:Z7"/>
    <mergeCell ref="AA7:AC7"/>
    <mergeCell ref="BH6:BJ6"/>
    <mergeCell ref="BK6:BM6"/>
    <mergeCell ref="BN6:BP6"/>
    <mergeCell ref="AD7:AF7"/>
    <mergeCell ref="AG7:AI7"/>
    <mergeCell ref="AJ7:AL7"/>
    <mergeCell ref="AM7:AO7"/>
    <mergeCell ref="AP8:AR8"/>
    <mergeCell ref="AS8:AU8"/>
    <mergeCell ref="AV8:AX8"/>
    <mergeCell ref="AY8:BA8"/>
    <mergeCell ref="BQ5:BS5"/>
    <mergeCell ref="BT5:BV5"/>
    <mergeCell ref="BW5:BY5"/>
    <mergeCell ref="AP5:AR5"/>
    <mergeCell ref="AS5:AU5"/>
    <mergeCell ref="AV5:AX5"/>
    <mergeCell ref="AY5:BA5"/>
    <mergeCell ref="BB5:BD5"/>
    <mergeCell ref="CX5:CZ5"/>
    <mergeCell ref="BE5:BG5"/>
    <mergeCell ref="DA5:DC5"/>
    <mergeCell ref="DD5:DF5"/>
    <mergeCell ref="DG5:DI5"/>
    <mergeCell ref="BZ5:CB5"/>
    <mergeCell ref="CC5:CE5"/>
    <mergeCell ref="CF5:CH5"/>
    <mergeCell ref="CI5:CK5"/>
    <mergeCell ref="CL5:CN5"/>
    <mergeCell ref="CO5:CQ5"/>
    <mergeCell ref="CR5:CT5"/>
    <mergeCell ref="CU5:CW5"/>
    <mergeCell ref="EB5:ED5"/>
    <mergeCell ref="EE5:EG5"/>
    <mergeCell ref="EH5:EJ5"/>
    <mergeCell ref="EK5:EM5"/>
    <mergeCell ref="EN5:EP5"/>
    <mergeCell ref="EQ5:ES5"/>
    <mergeCell ref="DJ5:DL5"/>
    <mergeCell ref="DM5:DO5"/>
    <mergeCell ref="DP5:DR5"/>
    <mergeCell ref="DS5:DU5"/>
    <mergeCell ref="DV5:DX5"/>
    <mergeCell ref="DY5:EA5"/>
    <mergeCell ref="BQ6:BS6"/>
    <mergeCell ref="BT6:BV6"/>
    <mergeCell ref="BW6:BY6"/>
    <mergeCell ref="AP6:AR6"/>
    <mergeCell ref="AS6:AU6"/>
    <mergeCell ref="AV6:AX6"/>
    <mergeCell ref="AY6:BA6"/>
    <mergeCell ref="BB6:BD6"/>
    <mergeCell ref="BE6:BG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EB6:ED6"/>
    <mergeCell ref="EE6:EG6"/>
    <mergeCell ref="EH6:EJ6"/>
    <mergeCell ref="EK6:EM6"/>
    <mergeCell ref="EN6:EP6"/>
    <mergeCell ref="EQ6:ES6"/>
    <mergeCell ref="DJ6:DL6"/>
    <mergeCell ref="DM6:DO6"/>
    <mergeCell ref="DP6:DR6"/>
    <mergeCell ref="DS6:DU6"/>
    <mergeCell ref="DV6:DX6"/>
    <mergeCell ref="DY6:EA6"/>
    <mergeCell ref="C7:E7"/>
    <mergeCell ref="F7:H7"/>
    <mergeCell ref="I7:K7"/>
    <mergeCell ref="L7:N7"/>
    <mergeCell ref="R7:T7"/>
    <mergeCell ref="U7:W7"/>
    <mergeCell ref="O7:Q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EK7:EM7"/>
    <mergeCell ref="EN7:EP7"/>
    <mergeCell ref="CF7:CH7"/>
    <mergeCell ref="CI7:CK7"/>
    <mergeCell ref="CL7:CN7"/>
    <mergeCell ref="CO7:CQ7"/>
    <mergeCell ref="BH7:BJ7"/>
    <mergeCell ref="BK7:BM7"/>
    <mergeCell ref="BN7:BP7"/>
    <mergeCell ref="EQ7:ES7"/>
    <mergeCell ref="DJ7:DL7"/>
    <mergeCell ref="DM7:DO7"/>
    <mergeCell ref="DP7:DR7"/>
    <mergeCell ref="DS7:DU7"/>
    <mergeCell ref="DV7:DX7"/>
    <mergeCell ref="DY7:EA7"/>
    <mergeCell ref="C8:E8"/>
    <mergeCell ref="F8:H8"/>
    <mergeCell ref="I8:K8"/>
    <mergeCell ref="L8:N8"/>
    <mergeCell ref="R8:T8"/>
    <mergeCell ref="U8:W8"/>
    <mergeCell ref="EB7:ED7"/>
    <mergeCell ref="EE7:EG7"/>
    <mergeCell ref="EH7:EJ7"/>
    <mergeCell ref="CR7:CT7"/>
    <mergeCell ref="CU7:CW7"/>
    <mergeCell ref="CX7:CZ7"/>
    <mergeCell ref="DA7:DC7"/>
    <mergeCell ref="DD7:DF7"/>
    <mergeCell ref="DG7:DI7"/>
    <mergeCell ref="BZ7:CB7"/>
    <mergeCell ref="CC7:CE7"/>
    <mergeCell ref="BB8:BD8"/>
    <mergeCell ref="BE8:BG8"/>
    <mergeCell ref="X8:Z8"/>
    <mergeCell ref="AA8:AC8"/>
    <mergeCell ref="AD8:AF8"/>
    <mergeCell ref="AG8:AI8"/>
    <mergeCell ref="AJ8:AL8"/>
    <mergeCell ref="AM8:AO8"/>
    <mergeCell ref="BZ8:CB8"/>
    <mergeCell ref="CC8:CE8"/>
    <mergeCell ref="CF8:CH8"/>
    <mergeCell ref="CI8:CK8"/>
    <mergeCell ref="CL8:CN8"/>
    <mergeCell ref="CO8:CQ8"/>
    <mergeCell ref="BH8:BJ8"/>
    <mergeCell ref="BK8:BM8"/>
    <mergeCell ref="BN8:BP8"/>
    <mergeCell ref="BQ8:BS8"/>
    <mergeCell ref="BT8:BV8"/>
    <mergeCell ref="BW8:BY8"/>
    <mergeCell ref="DJ8:DL8"/>
    <mergeCell ref="DM8:DO8"/>
    <mergeCell ref="DP8:DR8"/>
    <mergeCell ref="DS8:DU8"/>
    <mergeCell ref="DV8:DX8"/>
    <mergeCell ref="DY8:EA8"/>
    <mergeCell ref="CR8:CT8"/>
    <mergeCell ref="CU8:CW8"/>
    <mergeCell ref="CX8:CZ8"/>
    <mergeCell ref="DA8:DC8"/>
    <mergeCell ref="DD8:DF8"/>
    <mergeCell ref="DG8:DI8"/>
    <mergeCell ref="EU9:EW9"/>
    <mergeCell ref="EU10:EW10"/>
    <mergeCell ref="EU11:EW11"/>
    <mergeCell ref="EB8:ED8"/>
    <mergeCell ref="EE8:EG8"/>
    <mergeCell ref="EH8:EJ8"/>
    <mergeCell ref="EK8:EM8"/>
    <mergeCell ref="EN8:EP8"/>
    <mergeCell ref="EQ8:ES8"/>
  </mergeCells>
  <conditionalFormatting sqref="EX10:EX22 EX26:EX27">
    <cfRule type="cellIs" dxfId="329" priority="40" stopIfTrue="1" operator="equal">
      <formula>3</formula>
    </cfRule>
    <cfRule type="cellIs" dxfId="328" priority="41" stopIfTrue="1" operator="equal">
      <formula>2</formula>
    </cfRule>
    <cfRule type="cellIs" dxfId="327" priority="42" stopIfTrue="1" operator="equal">
      <formula>1</formula>
    </cfRule>
  </conditionalFormatting>
  <conditionalFormatting sqref="EX23">
    <cfRule type="cellIs" dxfId="326" priority="7" stopIfTrue="1" operator="equal">
      <formula>3</formula>
    </cfRule>
    <cfRule type="cellIs" dxfId="325" priority="8" stopIfTrue="1" operator="equal">
      <formula>2</formula>
    </cfRule>
    <cfRule type="cellIs" dxfId="324" priority="9" stopIfTrue="1" operator="equal">
      <formula>1</formula>
    </cfRule>
  </conditionalFormatting>
  <conditionalFormatting sqref="EX24">
    <cfRule type="cellIs" dxfId="323" priority="4" stopIfTrue="1" operator="equal">
      <formula>3</formula>
    </cfRule>
    <cfRule type="cellIs" dxfId="322" priority="5" stopIfTrue="1" operator="equal">
      <formula>2</formula>
    </cfRule>
    <cfRule type="cellIs" dxfId="321" priority="6" stopIfTrue="1" operator="equal">
      <formula>1</formula>
    </cfRule>
  </conditionalFormatting>
  <conditionalFormatting sqref="EX25">
    <cfRule type="cellIs" dxfId="320" priority="1" stopIfTrue="1" operator="equal">
      <formula>3</formula>
    </cfRule>
    <cfRule type="cellIs" dxfId="319" priority="2" stopIfTrue="1" operator="equal">
      <formula>2</formula>
    </cfRule>
    <cfRule type="cellIs" dxfId="318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6"/>
  <sheetViews>
    <sheetView zoomScale="55" zoomScaleNormal="55" workbookViewId="0">
      <selection activeCell="B24" sqref="B24"/>
    </sheetView>
  </sheetViews>
  <sheetFormatPr defaultRowHeight="15" x14ac:dyDescent="0.25"/>
  <cols>
    <col min="1" max="1" width="4.140625" customWidth="1"/>
    <col min="2" max="2" width="53.85546875" customWidth="1"/>
    <col min="3" max="20" width="6.5703125" customWidth="1"/>
    <col min="21" max="38" width="7.42578125" customWidth="1"/>
    <col min="39" max="50" width="6.42578125" customWidth="1"/>
    <col min="51" max="77" width="6.42578125" hidden="1" customWidth="1"/>
    <col min="78" max="78" width="7.42578125" hidden="1" customWidth="1"/>
    <col min="79" max="79" width="8.140625" hidden="1" customWidth="1"/>
    <col min="80" max="80" width="8.28515625" hidden="1" customWidth="1"/>
    <col min="81" max="81" width="6.85546875" hidden="1" customWidth="1"/>
    <col min="82" max="82" width="6.7109375" hidden="1" customWidth="1"/>
    <col min="83" max="83" width="6.85546875" hidden="1" customWidth="1"/>
    <col min="84" max="140" width="6.7109375" hidden="1" customWidth="1"/>
    <col min="141" max="149" width="9.140625" hidden="1" customWidth="1"/>
    <col min="153" max="153" width="28.28515625" customWidth="1"/>
  </cols>
  <sheetData>
    <row r="1" spans="1:154" x14ac:dyDescent="0.25">
      <c r="X1" s="32"/>
      <c r="Y1" s="32"/>
      <c r="Z1" s="32"/>
    </row>
    <row r="2" spans="1:154" x14ac:dyDescent="0.25">
      <c r="X2" s="32"/>
      <c r="Y2" s="32"/>
      <c r="Z2" s="32"/>
    </row>
    <row r="3" spans="1:154" x14ac:dyDescent="0.25">
      <c r="X3" s="32"/>
      <c r="Y3" s="32"/>
      <c r="Z3" s="32"/>
    </row>
    <row r="4" spans="1:154" ht="15.75" thickBot="1" x14ac:dyDescent="0.3">
      <c r="X4" s="32"/>
      <c r="Y4" s="32"/>
      <c r="Z4" s="32"/>
    </row>
    <row r="5" spans="1:154" ht="85.5" customHeight="1" thickBot="1" x14ac:dyDescent="0.3">
      <c r="A5" s="1"/>
      <c r="B5" s="139" t="s">
        <v>4</v>
      </c>
      <c r="C5" s="311" t="s">
        <v>45</v>
      </c>
      <c r="D5" s="312"/>
      <c r="E5" s="313"/>
      <c r="F5" s="311" t="s">
        <v>46</v>
      </c>
      <c r="G5" s="312"/>
      <c r="H5" s="313"/>
      <c r="I5" s="320" t="s">
        <v>47</v>
      </c>
      <c r="J5" s="321"/>
      <c r="K5" s="322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1" t="s">
        <v>90</v>
      </c>
      <c r="AT5" s="312"/>
      <c r="AU5" s="300"/>
      <c r="AV5" s="311" t="s">
        <v>141</v>
      </c>
      <c r="AW5" s="312"/>
      <c r="AX5" s="313"/>
      <c r="AY5" s="311"/>
      <c r="AZ5" s="312"/>
      <c r="BA5" s="313"/>
      <c r="BB5" s="311"/>
      <c r="BC5" s="312"/>
      <c r="BD5" s="313"/>
      <c r="BE5" s="311"/>
      <c r="BF5" s="312"/>
      <c r="BG5" s="313"/>
      <c r="BH5" s="311"/>
      <c r="BI5" s="312"/>
      <c r="BJ5" s="313"/>
      <c r="BK5" s="311"/>
      <c r="BL5" s="312"/>
      <c r="BM5" s="313"/>
      <c r="BN5" s="311"/>
      <c r="BO5" s="312"/>
      <c r="BP5" s="313"/>
      <c r="BQ5" s="311"/>
      <c r="BR5" s="312"/>
      <c r="BS5" s="313"/>
      <c r="BT5" s="311"/>
      <c r="BU5" s="312"/>
      <c r="BV5" s="313"/>
      <c r="BW5" s="311"/>
      <c r="BX5" s="312"/>
      <c r="BY5" s="300"/>
      <c r="BZ5" s="311"/>
      <c r="CA5" s="312"/>
      <c r="CB5" s="300"/>
      <c r="CC5" s="311"/>
      <c r="CD5" s="312"/>
      <c r="CE5" s="300"/>
      <c r="CF5" s="311"/>
      <c r="CG5" s="312"/>
      <c r="CH5" s="300"/>
      <c r="CI5" s="311"/>
      <c r="CJ5" s="312"/>
      <c r="CK5" s="300"/>
      <c r="CL5" s="311"/>
      <c r="CM5" s="312"/>
      <c r="CN5" s="300"/>
      <c r="CO5" s="311"/>
      <c r="CP5" s="312"/>
      <c r="CQ5" s="300"/>
      <c r="CR5" s="311"/>
      <c r="CS5" s="312"/>
      <c r="CT5" s="300"/>
      <c r="CU5" s="311"/>
      <c r="CV5" s="312"/>
      <c r="CW5" s="300"/>
      <c r="CX5" s="311"/>
      <c r="CY5" s="312"/>
      <c r="CZ5" s="300"/>
      <c r="DA5" s="311"/>
      <c r="DB5" s="312"/>
      <c r="DC5" s="300"/>
      <c r="DD5" s="309"/>
      <c r="DE5" s="310"/>
      <c r="DF5" s="297"/>
      <c r="DG5" s="309"/>
      <c r="DH5" s="310"/>
      <c r="DI5" s="297"/>
      <c r="DJ5" s="309"/>
      <c r="DK5" s="310"/>
      <c r="DL5" s="297"/>
      <c r="DM5" s="309"/>
      <c r="DN5" s="310"/>
      <c r="DO5" s="297"/>
      <c r="DP5" s="309"/>
      <c r="DQ5" s="310"/>
      <c r="DR5" s="297"/>
      <c r="DS5" s="309"/>
      <c r="DT5" s="310"/>
      <c r="DU5" s="297"/>
      <c r="DV5" s="309"/>
      <c r="DW5" s="310"/>
      <c r="DX5" s="297"/>
      <c r="DY5" s="309"/>
      <c r="DZ5" s="310"/>
      <c r="EA5" s="297"/>
      <c r="EB5" s="309"/>
      <c r="EC5" s="310"/>
      <c r="ED5" s="297"/>
      <c r="EE5" s="309"/>
      <c r="EF5" s="310"/>
      <c r="EG5" s="297"/>
      <c r="EH5" s="309"/>
      <c r="EI5" s="310"/>
      <c r="EJ5" s="297"/>
      <c r="EK5" s="309"/>
      <c r="EL5" s="310"/>
      <c r="EM5" s="297"/>
      <c r="EN5" s="309"/>
      <c r="EO5" s="310"/>
      <c r="EP5" s="297"/>
      <c r="EQ5" s="309"/>
      <c r="ER5" s="310"/>
      <c r="ES5" s="297"/>
    </row>
    <row r="6" spans="1:154" ht="15.75" thickBot="1" x14ac:dyDescent="0.3">
      <c r="A6" s="1"/>
      <c r="B6" s="39" t="s">
        <v>1</v>
      </c>
      <c r="C6" s="298">
        <v>152</v>
      </c>
      <c r="D6" s="299"/>
      <c r="E6" s="300"/>
      <c r="F6" s="298">
        <v>15</v>
      </c>
      <c r="G6" s="299"/>
      <c r="H6" s="300"/>
      <c r="I6" s="323">
        <v>88</v>
      </c>
      <c r="J6" s="324"/>
      <c r="K6" s="334"/>
      <c r="L6" s="298">
        <v>156</v>
      </c>
      <c r="M6" s="299"/>
      <c r="N6" s="304"/>
      <c r="O6" s="298">
        <v>211</v>
      </c>
      <c r="P6" s="299"/>
      <c r="Q6" s="304"/>
      <c r="R6" s="298">
        <v>102</v>
      </c>
      <c r="S6" s="299"/>
      <c r="T6" s="300"/>
      <c r="U6" s="323"/>
      <c r="V6" s="324"/>
      <c r="W6" s="325"/>
      <c r="X6" s="298">
        <v>193</v>
      </c>
      <c r="Y6" s="299"/>
      <c r="Z6" s="300"/>
      <c r="AA6" s="298">
        <v>69</v>
      </c>
      <c r="AB6" s="299"/>
      <c r="AC6" s="300"/>
      <c r="AD6" s="323"/>
      <c r="AE6" s="324"/>
      <c r="AF6" s="325"/>
      <c r="AG6" s="298">
        <v>30</v>
      </c>
      <c r="AH6" s="299"/>
      <c r="AI6" s="300"/>
      <c r="AJ6" s="298">
        <v>8</v>
      </c>
      <c r="AK6" s="299"/>
      <c r="AL6" s="300"/>
      <c r="AM6" s="298">
        <v>10</v>
      </c>
      <c r="AN6" s="299"/>
      <c r="AO6" s="300"/>
      <c r="AP6" s="298">
        <v>6</v>
      </c>
      <c r="AQ6" s="299"/>
      <c r="AR6" s="300"/>
      <c r="AS6" s="298">
        <v>8</v>
      </c>
      <c r="AT6" s="299"/>
      <c r="AU6" s="300"/>
      <c r="AV6" s="295">
        <v>250</v>
      </c>
      <c r="AW6" s="296"/>
      <c r="AX6" s="337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0"/>
      <c r="BK6" s="298"/>
      <c r="BL6" s="299"/>
      <c r="BM6" s="304"/>
      <c r="BN6" s="298"/>
      <c r="BO6" s="299"/>
      <c r="BP6" s="304"/>
      <c r="BQ6" s="298"/>
      <c r="BR6" s="299"/>
      <c r="BS6" s="304"/>
      <c r="BT6" s="298"/>
      <c r="BU6" s="299"/>
      <c r="BV6" s="300"/>
      <c r="BW6" s="298"/>
      <c r="BX6" s="299"/>
      <c r="BY6" s="300"/>
      <c r="BZ6" s="298"/>
      <c r="CA6" s="299"/>
      <c r="CB6" s="300"/>
      <c r="CC6" s="298"/>
      <c r="CD6" s="299"/>
      <c r="CE6" s="304"/>
      <c r="CF6" s="298"/>
      <c r="CG6" s="299"/>
      <c r="CH6" s="300"/>
      <c r="CI6" s="298"/>
      <c r="CJ6" s="299"/>
      <c r="CK6" s="300"/>
      <c r="CL6" s="298"/>
      <c r="CM6" s="299"/>
      <c r="CN6" s="300"/>
      <c r="CO6" s="295"/>
      <c r="CP6" s="296"/>
      <c r="CQ6" s="297"/>
      <c r="CR6" s="295"/>
      <c r="CS6" s="296"/>
      <c r="CT6" s="297"/>
      <c r="CU6" s="295"/>
      <c r="CV6" s="296"/>
      <c r="CW6" s="297"/>
      <c r="CX6" s="295"/>
      <c r="CY6" s="296"/>
      <c r="CZ6" s="297"/>
      <c r="DA6" s="295"/>
      <c r="DB6" s="296"/>
      <c r="DC6" s="297"/>
      <c r="DD6" s="295"/>
      <c r="DE6" s="296"/>
      <c r="DF6" s="297"/>
      <c r="DG6" s="295"/>
      <c r="DH6" s="296"/>
      <c r="DI6" s="297"/>
      <c r="DJ6" s="295"/>
      <c r="DK6" s="296"/>
      <c r="DL6" s="297"/>
      <c r="DM6" s="295"/>
      <c r="DN6" s="296"/>
      <c r="DO6" s="297"/>
      <c r="DP6" s="295"/>
      <c r="DQ6" s="296"/>
      <c r="DR6" s="297"/>
      <c r="DS6" s="295"/>
      <c r="DT6" s="296"/>
      <c r="DU6" s="297"/>
      <c r="DV6" s="295"/>
      <c r="DW6" s="296"/>
      <c r="DX6" s="297"/>
      <c r="DY6" s="295"/>
      <c r="DZ6" s="296"/>
      <c r="EA6" s="297"/>
      <c r="EB6" s="295"/>
      <c r="EC6" s="296"/>
      <c r="ED6" s="297"/>
      <c r="EE6" s="295"/>
      <c r="EF6" s="296"/>
      <c r="EG6" s="297"/>
      <c r="EH6" s="295"/>
      <c r="EI6" s="296"/>
      <c r="EJ6" s="297"/>
      <c r="EK6" s="295"/>
      <c r="EL6" s="296"/>
      <c r="EM6" s="297"/>
      <c r="EN6" s="295"/>
      <c r="EO6" s="296"/>
      <c r="EP6" s="297"/>
      <c r="EQ6" s="295"/>
      <c r="ER6" s="296"/>
      <c r="ES6" s="297"/>
    </row>
    <row r="7" spans="1:154" ht="15.75" thickBot="1" x14ac:dyDescent="0.3">
      <c r="A7" s="1"/>
      <c r="B7" s="39" t="s">
        <v>5</v>
      </c>
      <c r="C7" s="305">
        <v>6</v>
      </c>
      <c r="D7" s="306"/>
      <c r="E7" s="307"/>
      <c r="F7" s="305">
        <v>3</v>
      </c>
      <c r="G7" s="306"/>
      <c r="H7" s="307"/>
      <c r="I7" s="326">
        <v>5</v>
      </c>
      <c r="J7" s="327"/>
      <c r="K7" s="336"/>
      <c r="L7" s="305">
        <v>6</v>
      </c>
      <c r="M7" s="306"/>
      <c r="N7" s="308"/>
      <c r="O7" s="305">
        <v>6</v>
      </c>
      <c r="P7" s="306"/>
      <c r="Q7" s="308"/>
      <c r="R7" s="305">
        <v>5</v>
      </c>
      <c r="S7" s="306"/>
      <c r="T7" s="307"/>
      <c r="U7" s="326"/>
      <c r="V7" s="327"/>
      <c r="W7" s="328"/>
      <c r="X7" s="305">
        <v>6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1</v>
      </c>
      <c r="AK7" s="306"/>
      <c r="AL7" s="307"/>
      <c r="AM7" s="305">
        <v>2</v>
      </c>
      <c r="AN7" s="306"/>
      <c r="AO7" s="307"/>
      <c r="AP7" s="305">
        <v>1</v>
      </c>
      <c r="AQ7" s="306"/>
      <c r="AR7" s="307"/>
      <c r="AS7" s="305">
        <v>2</v>
      </c>
      <c r="AT7" s="306"/>
      <c r="AU7" s="307"/>
      <c r="AV7" s="301">
        <v>7</v>
      </c>
      <c r="AW7" s="302"/>
      <c r="AX7" s="335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7"/>
      <c r="BK7" s="305"/>
      <c r="BL7" s="306"/>
      <c r="BM7" s="308"/>
      <c r="BN7" s="305"/>
      <c r="BO7" s="306"/>
      <c r="BP7" s="308"/>
      <c r="BQ7" s="305"/>
      <c r="BR7" s="306"/>
      <c r="BS7" s="308"/>
      <c r="BT7" s="305"/>
      <c r="BU7" s="306"/>
      <c r="BV7" s="307"/>
      <c r="BW7" s="305"/>
      <c r="BX7" s="306"/>
      <c r="BY7" s="307"/>
      <c r="BZ7" s="305"/>
      <c r="CA7" s="306"/>
      <c r="CB7" s="307"/>
      <c r="CC7" s="305"/>
      <c r="CD7" s="306"/>
      <c r="CE7" s="308"/>
      <c r="CF7" s="305"/>
      <c r="CG7" s="306"/>
      <c r="CH7" s="307"/>
      <c r="CI7" s="305"/>
      <c r="CJ7" s="306"/>
      <c r="CK7" s="307"/>
      <c r="CL7" s="305"/>
      <c r="CM7" s="306"/>
      <c r="CN7" s="307"/>
      <c r="CO7" s="301"/>
      <c r="CP7" s="302"/>
      <c r="CQ7" s="303"/>
      <c r="CR7" s="301"/>
      <c r="CS7" s="302"/>
      <c r="CT7" s="303"/>
      <c r="CU7" s="301"/>
      <c r="CV7" s="302"/>
      <c r="CW7" s="303"/>
      <c r="CX7" s="301"/>
      <c r="CY7" s="302"/>
      <c r="CZ7" s="303"/>
      <c r="DA7" s="301"/>
      <c r="DB7" s="302"/>
      <c r="DC7" s="303"/>
      <c r="DD7" s="301"/>
      <c r="DE7" s="302"/>
      <c r="DF7" s="303"/>
      <c r="DG7" s="301"/>
      <c r="DH7" s="302"/>
      <c r="DI7" s="303"/>
      <c r="DJ7" s="301"/>
      <c r="DK7" s="302"/>
      <c r="DL7" s="303"/>
      <c r="DM7" s="301"/>
      <c r="DN7" s="302"/>
      <c r="DO7" s="303"/>
      <c r="DP7" s="301"/>
      <c r="DQ7" s="302"/>
      <c r="DR7" s="303"/>
      <c r="DS7" s="301"/>
      <c r="DT7" s="302"/>
      <c r="DU7" s="303"/>
      <c r="DV7" s="301"/>
      <c r="DW7" s="302"/>
      <c r="DX7" s="303"/>
      <c r="DY7" s="301"/>
      <c r="DZ7" s="302"/>
      <c r="EA7" s="303"/>
      <c r="EB7" s="301"/>
      <c r="EC7" s="302"/>
      <c r="ED7" s="303"/>
      <c r="EE7" s="301"/>
      <c r="EF7" s="302"/>
      <c r="EG7" s="303"/>
      <c r="EH7" s="301"/>
      <c r="EI7" s="302"/>
      <c r="EJ7" s="303"/>
      <c r="EK7" s="301"/>
      <c r="EL7" s="302"/>
      <c r="EM7" s="303"/>
      <c r="EN7" s="301"/>
      <c r="EO7" s="302"/>
      <c r="EP7" s="303"/>
      <c r="EQ7" s="301"/>
      <c r="ER7" s="302"/>
      <c r="ES7" s="303"/>
    </row>
    <row r="8" spans="1:154" ht="15.75" thickBot="1" x14ac:dyDescent="0.3">
      <c r="A8" s="1"/>
      <c r="B8" s="6" t="s">
        <v>0</v>
      </c>
      <c r="C8" s="298">
        <v>1.8</v>
      </c>
      <c r="D8" s="299"/>
      <c r="E8" s="300"/>
      <c r="F8" s="298">
        <v>1.8</v>
      </c>
      <c r="G8" s="299"/>
      <c r="H8" s="304"/>
      <c r="I8" s="323">
        <v>1.8</v>
      </c>
      <c r="J8" s="324"/>
      <c r="K8" s="33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8">
        <v>1</v>
      </c>
      <c r="AT8" s="299"/>
      <c r="AU8" s="300"/>
      <c r="AV8" s="295">
        <v>1.8</v>
      </c>
      <c r="AW8" s="296"/>
      <c r="AX8" s="337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0"/>
      <c r="BK8" s="298"/>
      <c r="BL8" s="299"/>
      <c r="BM8" s="304"/>
      <c r="BN8" s="298"/>
      <c r="BO8" s="299"/>
      <c r="BP8" s="304"/>
      <c r="BQ8" s="298"/>
      <c r="BR8" s="299"/>
      <c r="BS8" s="304"/>
      <c r="BT8" s="298"/>
      <c r="BU8" s="299"/>
      <c r="BV8" s="304"/>
      <c r="BW8" s="298"/>
      <c r="BX8" s="299"/>
      <c r="BY8" s="304"/>
      <c r="BZ8" s="298"/>
      <c r="CA8" s="299"/>
      <c r="CB8" s="304"/>
      <c r="CC8" s="298"/>
      <c r="CD8" s="299"/>
      <c r="CE8" s="304"/>
      <c r="CF8" s="298"/>
      <c r="CG8" s="299"/>
      <c r="CH8" s="300"/>
      <c r="CI8" s="295"/>
      <c r="CJ8" s="296"/>
      <c r="CK8" s="297"/>
      <c r="CL8" s="295"/>
      <c r="CM8" s="296"/>
      <c r="CN8" s="297"/>
      <c r="CO8" s="295"/>
      <c r="CP8" s="296"/>
      <c r="CQ8" s="297"/>
      <c r="CR8" s="295"/>
      <c r="CS8" s="296"/>
      <c r="CT8" s="297"/>
      <c r="CU8" s="295"/>
      <c r="CV8" s="296"/>
      <c r="CW8" s="297"/>
      <c r="CX8" s="295"/>
      <c r="CY8" s="296"/>
      <c r="CZ8" s="297"/>
      <c r="DA8" s="295"/>
      <c r="DB8" s="296"/>
      <c r="DC8" s="297"/>
      <c r="DD8" s="295"/>
      <c r="DE8" s="296"/>
      <c r="DF8" s="297"/>
      <c r="DG8" s="295"/>
      <c r="DH8" s="296"/>
      <c r="DI8" s="297"/>
      <c r="DJ8" s="295"/>
      <c r="DK8" s="296"/>
      <c r="DL8" s="297"/>
      <c r="DM8" s="295"/>
      <c r="DN8" s="296"/>
      <c r="DO8" s="297"/>
      <c r="DP8" s="295"/>
      <c r="DQ8" s="296"/>
      <c r="DR8" s="297"/>
      <c r="DS8" s="295"/>
      <c r="DT8" s="296"/>
      <c r="DU8" s="297"/>
      <c r="DV8" s="295"/>
      <c r="DW8" s="296"/>
      <c r="DX8" s="297"/>
      <c r="DY8" s="295"/>
      <c r="DZ8" s="296"/>
      <c r="EA8" s="297"/>
      <c r="EB8" s="295"/>
      <c r="EC8" s="296"/>
      <c r="ED8" s="297"/>
      <c r="EE8" s="295"/>
      <c r="EF8" s="296"/>
      <c r="EG8" s="297"/>
      <c r="EH8" s="295"/>
      <c r="EI8" s="296"/>
      <c r="EJ8" s="297"/>
      <c r="EK8" s="295"/>
      <c r="EL8" s="296"/>
      <c r="EM8" s="297"/>
      <c r="EN8" s="295"/>
      <c r="EO8" s="296"/>
      <c r="EP8" s="297"/>
      <c r="EQ8" s="295"/>
      <c r="ER8" s="296"/>
      <c r="ES8" s="297"/>
    </row>
    <row r="9" spans="1:154" ht="30.75" thickBot="1" x14ac:dyDescent="0.3">
      <c r="A9" s="1"/>
      <c r="B9" s="6"/>
      <c r="C9" s="6" t="s">
        <v>2</v>
      </c>
      <c r="D9" s="167" t="s">
        <v>3</v>
      </c>
      <c r="E9" s="6" t="s">
        <v>6</v>
      </c>
      <c r="F9" s="6" t="s">
        <v>2</v>
      </c>
      <c r="G9" s="167" t="s">
        <v>3</v>
      </c>
      <c r="H9" s="6" t="s">
        <v>6</v>
      </c>
      <c r="I9" s="6" t="s">
        <v>2</v>
      </c>
      <c r="J9" s="167" t="s">
        <v>3</v>
      </c>
      <c r="K9" s="6" t="s">
        <v>6</v>
      </c>
      <c r="L9" s="6" t="s">
        <v>2</v>
      </c>
      <c r="M9" s="167" t="s">
        <v>3</v>
      </c>
      <c r="N9" s="6" t="s">
        <v>6</v>
      </c>
      <c r="O9" s="6" t="s">
        <v>2</v>
      </c>
      <c r="P9" s="202" t="s">
        <v>3</v>
      </c>
      <c r="Q9" s="6" t="s">
        <v>6</v>
      </c>
      <c r="R9" s="6" t="s">
        <v>2</v>
      </c>
      <c r="S9" s="167" t="s">
        <v>3</v>
      </c>
      <c r="T9" s="6" t="s">
        <v>6</v>
      </c>
      <c r="U9" s="6" t="s">
        <v>2</v>
      </c>
      <c r="V9" s="167" t="s">
        <v>3</v>
      </c>
      <c r="W9" s="6" t="s">
        <v>6</v>
      </c>
      <c r="X9" s="39" t="s">
        <v>2</v>
      </c>
      <c r="Y9" s="166" t="s">
        <v>3</v>
      </c>
      <c r="Z9" s="39" t="s">
        <v>6</v>
      </c>
      <c r="AA9" s="6" t="s">
        <v>2</v>
      </c>
      <c r="AB9" s="167" t="s">
        <v>3</v>
      </c>
      <c r="AC9" s="6" t="s">
        <v>6</v>
      </c>
      <c r="AD9" s="6" t="s">
        <v>2</v>
      </c>
      <c r="AE9" s="167" t="s">
        <v>3</v>
      </c>
      <c r="AF9" s="6" t="s">
        <v>6</v>
      </c>
      <c r="AG9" s="6" t="s">
        <v>2</v>
      </c>
      <c r="AH9" s="167" t="s">
        <v>3</v>
      </c>
      <c r="AI9" s="6" t="s">
        <v>6</v>
      </c>
      <c r="AJ9" s="6" t="s">
        <v>2</v>
      </c>
      <c r="AK9" s="167" t="s">
        <v>3</v>
      </c>
      <c r="AL9" s="6" t="s">
        <v>6</v>
      </c>
      <c r="AM9" s="6" t="s">
        <v>2</v>
      </c>
      <c r="AN9" s="167" t="s">
        <v>3</v>
      </c>
      <c r="AO9" s="6" t="s">
        <v>6</v>
      </c>
      <c r="AP9" s="6" t="s">
        <v>2</v>
      </c>
      <c r="AQ9" s="167" t="s">
        <v>3</v>
      </c>
      <c r="AR9" s="6" t="s">
        <v>6</v>
      </c>
      <c r="AS9" s="6" t="s">
        <v>2</v>
      </c>
      <c r="AT9" s="167" t="s">
        <v>3</v>
      </c>
      <c r="AU9" s="6" t="s">
        <v>6</v>
      </c>
      <c r="AV9" s="6" t="s">
        <v>2</v>
      </c>
      <c r="AW9" s="167" t="s">
        <v>3</v>
      </c>
      <c r="AX9" s="6" t="s">
        <v>6</v>
      </c>
      <c r="AY9" s="6" t="s">
        <v>2</v>
      </c>
      <c r="AZ9" s="167" t="s">
        <v>3</v>
      </c>
      <c r="BA9" s="6" t="s">
        <v>6</v>
      </c>
      <c r="BB9" s="6" t="s">
        <v>2</v>
      </c>
      <c r="BC9" s="167" t="s">
        <v>3</v>
      </c>
      <c r="BD9" s="6" t="s">
        <v>6</v>
      </c>
      <c r="BE9" s="6" t="s">
        <v>2</v>
      </c>
      <c r="BF9" s="167" t="s">
        <v>3</v>
      </c>
      <c r="BG9" s="6" t="s">
        <v>6</v>
      </c>
      <c r="BH9" s="6" t="s">
        <v>2</v>
      </c>
      <c r="BI9" s="167" t="s">
        <v>3</v>
      </c>
      <c r="BJ9" s="6" t="s">
        <v>6</v>
      </c>
      <c r="BK9" s="43" t="s">
        <v>2</v>
      </c>
      <c r="BL9" s="167" t="s">
        <v>3</v>
      </c>
      <c r="BM9" s="6" t="s">
        <v>6</v>
      </c>
      <c r="BN9" s="6" t="s">
        <v>2</v>
      </c>
      <c r="BO9" s="167" t="s">
        <v>3</v>
      </c>
      <c r="BP9" s="6" t="s">
        <v>6</v>
      </c>
      <c r="BQ9" s="6" t="s">
        <v>2</v>
      </c>
      <c r="BR9" s="167" t="s">
        <v>3</v>
      </c>
      <c r="BS9" s="6" t="s">
        <v>6</v>
      </c>
      <c r="BT9" s="6" t="s">
        <v>2</v>
      </c>
      <c r="BU9" s="167" t="s">
        <v>3</v>
      </c>
      <c r="BV9" s="6" t="s">
        <v>6</v>
      </c>
      <c r="BW9" s="6" t="s">
        <v>2</v>
      </c>
      <c r="BX9" s="167" t="s">
        <v>3</v>
      </c>
      <c r="BY9" s="6" t="s">
        <v>6</v>
      </c>
      <c r="BZ9" s="6" t="s">
        <v>2</v>
      </c>
      <c r="CA9" s="167" t="s">
        <v>3</v>
      </c>
      <c r="CB9" s="6" t="s">
        <v>6</v>
      </c>
      <c r="CC9" s="6" t="s">
        <v>2</v>
      </c>
      <c r="CD9" s="167" t="s">
        <v>3</v>
      </c>
      <c r="CE9" s="6" t="s">
        <v>6</v>
      </c>
      <c r="CF9" s="6" t="s">
        <v>2</v>
      </c>
      <c r="CG9" s="167" t="s">
        <v>3</v>
      </c>
      <c r="CH9" s="6" t="s">
        <v>6</v>
      </c>
      <c r="CI9" s="6" t="s">
        <v>2</v>
      </c>
      <c r="CJ9" s="167" t="s">
        <v>3</v>
      </c>
      <c r="CK9" s="6" t="s">
        <v>6</v>
      </c>
      <c r="CL9" s="6" t="s">
        <v>2</v>
      </c>
      <c r="CM9" s="167" t="s">
        <v>3</v>
      </c>
      <c r="CN9" s="6" t="s">
        <v>6</v>
      </c>
      <c r="CO9" s="6" t="s">
        <v>2</v>
      </c>
      <c r="CP9" s="167" t="s">
        <v>3</v>
      </c>
      <c r="CQ9" s="6" t="s">
        <v>6</v>
      </c>
      <c r="CR9" s="6" t="s">
        <v>2</v>
      </c>
      <c r="CS9" s="167" t="s">
        <v>3</v>
      </c>
      <c r="CT9" s="6" t="s">
        <v>6</v>
      </c>
      <c r="CU9" s="6" t="s">
        <v>2</v>
      </c>
      <c r="CV9" s="167" t="s">
        <v>3</v>
      </c>
      <c r="CW9" s="6" t="s">
        <v>6</v>
      </c>
      <c r="CX9" s="6" t="s">
        <v>2</v>
      </c>
      <c r="CY9" s="167" t="s">
        <v>3</v>
      </c>
      <c r="CZ9" s="6" t="s">
        <v>6</v>
      </c>
      <c r="DA9" s="6" t="s">
        <v>2</v>
      </c>
      <c r="DB9" s="167" t="s">
        <v>3</v>
      </c>
      <c r="DC9" s="6" t="s">
        <v>6</v>
      </c>
      <c r="DD9" s="6" t="s">
        <v>2</v>
      </c>
      <c r="DE9" s="167" t="s">
        <v>3</v>
      </c>
      <c r="DF9" s="6" t="s">
        <v>6</v>
      </c>
      <c r="DG9" s="6" t="s">
        <v>2</v>
      </c>
      <c r="DH9" s="167" t="s">
        <v>3</v>
      </c>
      <c r="DI9" s="6" t="s">
        <v>6</v>
      </c>
      <c r="DJ9" s="6" t="s">
        <v>2</v>
      </c>
      <c r="DK9" s="167" t="s">
        <v>3</v>
      </c>
      <c r="DL9" s="6" t="s">
        <v>6</v>
      </c>
      <c r="DM9" s="6" t="s">
        <v>2</v>
      </c>
      <c r="DN9" s="167" t="s">
        <v>3</v>
      </c>
      <c r="DO9" s="6" t="s">
        <v>6</v>
      </c>
      <c r="DP9" s="6" t="s">
        <v>2</v>
      </c>
      <c r="DQ9" s="167" t="s">
        <v>3</v>
      </c>
      <c r="DR9" s="6" t="s">
        <v>6</v>
      </c>
      <c r="DS9" s="6" t="s">
        <v>2</v>
      </c>
      <c r="DT9" s="167" t="s">
        <v>3</v>
      </c>
      <c r="DU9" s="6" t="s">
        <v>6</v>
      </c>
      <c r="DV9" s="6" t="s">
        <v>2</v>
      </c>
      <c r="DW9" s="167" t="s">
        <v>3</v>
      </c>
      <c r="DX9" s="6" t="s">
        <v>6</v>
      </c>
      <c r="DY9" s="6" t="s">
        <v>2</v>
      </c>
      <c r="DZ9" s="167" t="s">
        <v>3</v>
      </c>
      <c r="EA9" s="6" t="s">
        <v>6</v>
      </c>
      <c r="EB9" s="6" t="s">
        <v>2</v>
      </c>
      <c r="EC9" s="167" t="s">
        <v>3</v>
      </c>
      <c r="ED9" s="6" t="s">
        <v>6</v>
      </c>
      <c r="EE9" s="6" t="s">
        <v>2</v>
      </c>
      <c r="EF9" s="167" t="s">
        <v>3</v>
      </c>
      <c r="EG9" s="6" t="s">
        <v>6</v>
      </c>
      <c r="EH9" s="6" t="s">
        <v>2</v>
      </c>
      <c r="EI9" s="167" t="s">
        <v>3</v>
      </c>
      <c r="EJ9" s="6" t="s">
        <v>6</v>
      </c>
      <c r="EK9" s="6" t="s">
        <v>2</v>
      </c>
      <c r="EL9" s="167" t="s">
        <v>3</v>
      </c>
      <c r="EM9" s="6" t="s">
        <v>6</v>
      </c>
      <c r="EN9" s="6" t="s">
        <v>2</v>
      </c>
      <c r="EO9" s="167" t="s">
        <v>3</v>
      </c>
      <c r="EP9" s="6" t="s">
        <v>6</v>
      </c>
      <c r="EQ9" s="6" t="s">
        <v>2</v>
      </c>
      <c r="ER9" s="167" t="s">
        <v>3</v>
      </c>
      <c r="ES9" s="6" t="s">
        <v>6</v>
      </c>
      <c r="ET9" s="146" t="s">
        <v>7</v>
      </c>
      <c r="EU9" s="291" t="s">
        <v>8</v>
      </c>
      <c r="EV9" s="291"/>
      <c r="EW9" s="291"/>
      <c r="EX9" s="174" t="s">
        <v>9</v>
      </c>
    </row>
    <row r="10" spans="1:154" s="32" customFormat="1" ht="15.75" thickBot="1" x14ac:dyDescent="0.3">
      <c r="A10" s="28">
        <f t="shared" ref="A10:A25" si="0">A9+1</f>
        <v>1</v>
      </c>
      <c r="B10" s="116" t="s">
        <v>33</v>
      </c>
      <c r="C10" s="12">
        <v>34</v>
      </c>
      <c r="D10" s="162">
        <f t="shared" ref="D10:D25" ca="1" si="1">IF(C10&gt;0,(INDIRECT(ADDRESS(C10,$C$7,,,"ТаблицаСоответствия"))+E10)*$C$8,)</f>
        <v>90</v>
      </c>
      <c r="E10" s="30"/>
      <c r="F10" s="12">
        <v>3</v>
      </c>
      <c r="G10" s="126">
        <f t="shared" ref="G10:G25" ca="1" si="2">IF(F10&gt;0,(INDIRECT(ADDRESS(F10,$F$7,,,"ТаблицаСоответствия"))+H10)*$F$8,)</f>
        <v>90</v>
      </c>
      <c r="H10" s="30"/>
      <c r="I10" s="12"/>
      <c r="J10" s="126">
        <f t="shared" ref="J10:J25" ca="1" si="3">IF(I10&gt;0,(INDIRECT(ADDRESS(I10,$I$7,,,"ТаблицаСоответствия"))+K10)*$I$8,)</f>
        <v>0</v>
      </c>
      <c r="K10" s="30"/>
      <c r="L10" s="12"/>
      <c r="M10" s="126">
        <f t="shared" ref="M10:M25" ca="1" si="4">IF(L10&gt;0,(INDIRECT(ADDRESS(L10,$L$7,,,"ТаблицаСоответствия"))+N10)*$L$8,)</f>
        <v>0</v>
      </c>
      <c r="N10" s="30"/>
      <c r="O10" s="12"/>
      <c r="P10" s="126">
        <f t="shared" ref="P10:P25" ca="1" si="5">IF(O10&gt;0,(INDIRECT(ADDRESS(O10,$O$7,,,"ТаблицаСоответствия"))+Q10)*$O$8,)</f>
        <v>0</v>
      </c>
      <c r="Q10" s="30"/>
      <c r="R10" s="12">
        <v>22</v>
      </c>
      <c r="S10" s="126">
        <f t="shared" ref="S10:S25" ca="1" si="6">IF(R10&gt;0,(INDIRECT(ADDRESS(R10,$R$7,,,"ТаблицаСоответствия"))+T10)*$R$8,)</f>
        <v>75.600000000000009</v>
      </c>
      <c r="T10" s="30"/>
      <c r="U10" s="12"/>
      <c r="V10" s="27">
        <f t="shared" ref="V10:V25" ca="1" si="7">IF(U10&gt;0,ROUND((INDIRECT(ADDRESS(U10,$U$7,,,"ТаблицаСоответствия"))+W10)*$U$8,0),)</f>
        <v>0</v>
      </c>
      <c r="W10" s="30"/>
      <c r="X10" s="12">
        <v>58</v>
      </c>
      <c r="Y10" s="27">
        <f t="shared" ref="Y10:Y25" ca="1" si="8">IF(X10&gt;0,ROUND((INDIRECT(ADDRESS(X10,$X$7,,,"ТаблицаСоответствия"))+Z10)*$X$8,0),)</f>
        <v>54</v>
      </c>
      <c r="Z10" s="30"/>
      <c r="AA10" s="12">
        <v>13</v>
      </c>
      <c r="AB10" s="27">
        <f t="shared" ref="AB10:AB25" ca="1" si="9">IF(AA10&gt;0,ROUND((INDIRECT(ADDRESS(AA10,$AA$7,,,"ТаблицаСоответствия"))+AC10)*$AA$8,0),)</f>
        <v>104</v>
      </c>
      <c r="AC10" s="30"/>
      <c r="AD10" s="12"/>
      <c r="AE10" s="27">
        <f t="shared" ref="AE10:AE25" ca="1" si="10">IF(AD10&gt;0,ROUND((INDIRECT(ADDRESS(AD10,$AD$7,,,"ТаблицаСоответствия"))+AF10)*$AD$8,0),)</f>
        <v>0</v>
      </c>
      <c r="AF10" s="30"/>
      <c r="AG10" s="12">
        <v>1</v>
      </c>
      <c r="AH10" s="27">
        <f t="shared" ref="AH10:AH25" ca="1" si="11">IF(AG10&gt;0,ROUND((INDIRECT(ADDRESS(AG10,$AG$7,,,"ТаблицаСоответствия"))+AI10)*$AG$8,0),)</f>
        <v>131</v>
      </c>
      <c r="AI10" s="30"/>
      <c r="AJ10" s="12">
        <v>1</v>
      </c>
      <c r="AK10" s="27">
        <f t="shared" ref="AK10:AK25" ca="1" si="12">IF(AJ10&gt;0,ROUND((INDIRECT(ADDRESS(AJ10,$AJ$7,,,"ТаблицаСоответствия"))+AL10)*$AJ$8,0),)</f>
        <v>17</v>
      </c>
      <c r="AL10" s="30"/>
      <c r="AM10" s="12">
        <v>1</v>
      </c>
      <c r="AN10" s="27">
        <f t="shared" ref="AN10:AN25" ca="1" si="13">IF(AM10&gt;0,ROUND((INDIRECT(ADDRESS(AM10,$AM$7,,,"ТаблицаСоответствия"))+AO10)*$AM$8,0),)</f>
        <v>48</v>
      </c>
      <c r="AO10" s="30"/>
      <c r="AP10" s="12">
        <v>1</v>
      </c>
      <c r="AQ10" s="27">
        <f t="shared" ref="AQ10:AQ25" ca="1" si="14">IF(AP10&gt;0,ROUND((INDIRECT(ADDRESS(AP10,$AP$7,,,"ТаблицаСоответствия"))+AR10)*$AP$8,0),)</f>
        <v>14</v>
      </c>
      <c r="AR10" s="30"/>
      <c r="AS10" s="12">
        <v>1</v>
      </c>
      <c r="AT10" s="27">
        <f t="shared" ref="AT10:AT25" ca="1" si="15">IF(AS10&gt;0,ROUND((INDIRECT(ADDRESS(AS10,$AS$7,,,"ТаблицаСоответствия"))+AU10)*$AS$8,0),)</f>
        <v>34</v>
      </c>
      <c r="AU10" s="30"/>
      <c r="AV10" s="12">
        <v>57</v>
      </c>
      <c r="AW10" s="27">
        <f t="shared" ref="AW10:AW25" ca="1" si="16">IF(AV10&gt;0,ROUND((INDIRECT(ADDRESS(AV10,$AV$7,,,"ТаблицаСоответствия"))+AX10)*$AV$8,0),)</f>
        <v>97</v>
      </c>
      <c r="AX10" s="30"/>
      <c r="AY10" s="12"/>
      <c r="AZ10" s="27">
        <f t="shared" ref="AZ10:AZ25" ca="1" si="17">IF(AY10&gt;0,ROUND((INDIRECT(ADDRESS(AY10,$AY$7,,,"ТаблицаСоответствия"))+BA10)*$AY$8,0),)</f>
        <v>0</v>
      </c>
      <c r="BA10" s="30"/>
      <c r="BB10" s="12"/>
      <c r="BC10" s="27">
        <f t="shared" ref="BC10:BC25" ca="1" si="18">IF(BB10&gt;0,ROUND((INDIRECT(ADDRESS(BB10,$BB$7,,,"ТаблицаСоответствия"))+BD10)*$BB$8,0),)</f>
        <v>0</v>
      </c>
      <c r="BD10" s="30"/>
      <c r="BE10" s="12"/>
      <c r="BF10" s="27">
        <f t="shared" ref="BF10:BF25" ca="1" si="19">IF(BE10&gt;0,ROUND((INDIRECT(ADDRESS(BE10,$BE$7,,,"ТаблицаСоответствия"))+BG10)*$BE$8,0),)</f>
        <v>0</v>
      </c>
      <c r="BG10" s="30"/>
      <c r="BH10" s="12"/>
      <c r="BI10" s="27">
        <f t="shared" ref="BI10:BI25" ca="1" si="20">IF(BH10&gt;0,ROUND((INDIRECT(ADDRESS(BH10,$BH$7,,,"ТаблицаСоответствия"))+BJ10)*$BH$8,0),)</f>
        <v>0</v>
      </c>
      <c r="BJ10" s="30"/>
      <c r="BK10" s="12"/>
      <c r="BL10" s="27">
        <f t="shared" ref="BL10:BL25" ca="1" si="21">IF(BK10&gt;0,ROUND((INDIRECT(ADDRESS(BK10,$BK$7,,,"ТаблицаСоответствия"))+BM10)*$BK$8,0),)</f>
        <v>0</v>
      </c>
      <c r="BM10" s="30"/>
      <c r="BN10" s="12"/>
      <c r="BO10" s="27">
        <f t="shared" ref="BO10:BO25" ca="1" si="22">IF(BN10&gt;0,ROUND((INDIRECT(ADDRESS(BN10,$BN$7,,,"ТаблицаСоответствия"))+BP10)*$BN$8,0),)</f>
        <v>0</v>
      </c>
      <c r="BP10" s="30"/>
      <c r="BQ10" s="12"/>
      <c r="BR10" s="27">
        <f t="shared" ref="BR10:BR25" ca="1" si="23">IF(BQ10&gt;0,ROUND((INDIRECT(ADDRESS(BQ10,$BQ$7,,,"ТаблицаСоответствия"))+BS10)*$BQ$8,0),)</f>
        <v>0</v>
      </c>
      <c r="BS10" s="30"/>
      <c r="BT10" s="12"/>
      <c r="BU10" s="27">
        <f t="shared" ref="BU10:BU25" ca="1" si="24">IF(BT10&gt;0,ROUND((INDIRECT(ADDRESS(BT10,$BT$7,,,"ТаблицаСоответствия"))+BV10)*$BT$8,0),)</f>
        <v>0</v>
      </c>
      <c r="BV10" s="30"/>
      <c r="BW10" s="12"/>
      <c r="BX10" s="27">
        <f t="shared" ref="BX10:BX25" ca="1" si="25">IF(BW10&gt;0,ROUND((INDIRECT(ADDRESS(BW10,$BW$7,,,"ТаблицаСоответствия"))+BY10)*$BW$8,0),)</f>
        <v>0</v>
      </c>
      <c r="BY10" s="30"/>
      <c r="BZ10" s="12"/>
      <c r="CA10" s="27">
        <f t="shared" ref="CA10:CA25" ca="1" si="26">IF(BZ10&gt;0,ROUND((INDIRECT(ADDRESS(BZ10,$BZ$7,,,"ТаблицаСоответствия"))+CB10)*$BZ$8,0),)</f>
        <v>0</v>
      </c>
      <c r="CB10" s="30"/>
      <c r="CC10" s="12"/>
      <c r="CD10" s="27">
        <f t="shared" ref="CD10:CD25" ca="1" si="27">IF(CC10&gt;0,ROUND((INDIRECT(ADDRESS(CC10,$CC$7,,,"ТаблицаСоответствия"))+CE10)*$CC$8,0),)</f>
        <v>0</v>
      </c>
      <c r="CE10" s="30"/>
      <c r="CF10" s="12"/>
      <c r="CG10" s="27">
        <f t="shared" ref="CG10:CG25" ca="1" si="28">IF(CF10&gt;0,ROUND((INDIRECT(ADDRESS(CF10,$CF$7,,,"ТаблицаСоответствия"))+CH10)*$CF$8,0),)</f>
        <v>0</v>
      </c>
      <c r="CH10" s="30"/>
      <c r="CI10" s="12"/>
      <c r="CJ10" s="27">
        <f t="shared" ref="CJ10:CJ25" ca="1" si="29">IF(CI10&gt;0,ROUND((INDIRECT(ADDRESS(CI10,$CI$7,,,"ТаблицаСоответствия"))+CK10)*$CI$8,0),)</f>
        <v>0</v>
      </c>
      <c r="CK10" s="30"/>
      <c r="CL10" s="12"/>
      <c r="CM10" s="27">
        <f t="shared" ref="CM10:CM25" ca="1" si="30">IF(CL10&gt;0,ROUND((INDIRECT(ADDRESS(CL10,$CL$7,,,"ТаблицаСоответствия"))+CN10)*$CL$8,0),)</f>
        <v>0</v>
      </c>
      <c r="CN10" s="30"/>
      <c r="CO10" s="12"/>
      <c r="CP10" s="27">
        <f t="shared" ref="CP10:CP25" ca="1" si="31">IF(CO10&gt;0,ROUND((INDIRECT(ADDRESS(CO10,$CO$7,,,"ТаблицаСоответствия"))+CQ10)*$CO$8,0),)</f>
        <v>0</v>
      </c>
      <c r="CQ10" s="30"/>
      <c r="CR10" s="12"/>
      <c r="CS10" s="27">
        <f t="shared" ref="CS10:CS25" ca="1" si="32">IF(CR10&gt;0,ROUND((INDIRECT(ADDRESS(CR10,$CR$7,,,"ТаблицаСоответствия"))+CT10)*$CR$8,0),)</f>
        <v>0</v>
      </c>
      <c r="CT10" s="30"/>
      <c r="CU10" s="12"/>
      <c r="CV10" s="27">
        <f t="shared" ref="CV10:CV25" ca="1" si="33">IF(CU10&gt;0,ROUND((INDIRECT(ADDRESS(CU10,$CU$7,,,"ТаблицаСоответствия"))+CW10)*$CU$8,0),)</f>
        <v>0</v>
      </c>
      <c r="CW10" s="30"/>
      <c r="CX10" s="12"/>
      <c r="CY10" s="27">
        <f t="shared" ref="CY10:CY25" ca="1" si="34">IF(CX10&gt;0,ROUND((INDIRECT(ADDRESS(CX10,$CX$7,,,"ТаблицаСоответствия"))+CZ10)*$CX$8,0),)</f>
        <v>0</v>
      </c>
      <c r="CZ10" s="30"/>
      <c r="DA10" s="12"/>
      <c r="DB10" s="27">
        <f t="shared" ref="DB10:DB25" ca="1" si="35">IF(DA10&gt;0,ROUND((INDIRECT(ADDRESS(DA10,$DA$7,,,"ТаблицаСоответствия"))+DC10)*$DA$8,0),)</f>
        <v>0</v>
      </c>
      <c r="DC10" s="30"/>
      <c r="DD10" s="12"/>
      <c r="DE10" s="27">
        <f t="shared" ref="DE10:DE25" ca="1" si="36">IF(DD10&gt;0,ROUND((INDIRECT(ADDRESS(DD10,$DD$7,,,"ТаблицаСоответствия"))+DF10)*$DD$8,0),)</f>
        <v>0</v>
      </c>
      <c r="DF10" s="30"/>
      <c r="DG10" s="12"/>
      <c r="DH10" s="27">
        <f t="shared" ref="DH10:DH25" ca="1" si="37">IF(DG10&gt;0,ROUND((INDIRECT(ADDRESS(DG10,$DG$7,,,"ТаблицаСоответствия"))+DI10)*$DG$8,0),)</f>
        <v>0</v>
      </c>
      <c r="DI10" s="30"/>
      <c r="DJ10" s="12"/>
      <c r="DK10" s="27">
        <f t="shared" ref="DK10:DK25" ca="1" si="38">IF(DJ10&gt;0,ROUND((INDIRECT(ADDRESS(DJ10,$DJ$7,,,"ТаблицаСоответствия"))+DL10)*$DJ$8,0),)</f>
        <v>0</v>
      </c>
      <c r="DL10" s="30"/>
      <c r="DM10" s="12"/>
      <c r="DN10" s="27">
        <f t="shared" ref="DN10:DN25" ca="1" si="39">IF(DM10&gt;0,ROUND((INDIRECT(ADDRESS(DM10,$DM$7,,,"ТаблицаСоответствия"))+DO10)*$DM$8,0),)</f>
        <v>0</v>
      </c>
      <c r="DO10" s="30"/>
      <c r="DP10" s="12"/>
      <c r="DQ10" s="27">
        <f t="shared" ref="DQ10:DQ25" ca="1" si="40">IF(DP10&gt;0,ROUND((INDIRECT(ADDRESS(DP10,$DP$7,,,"ТаблицаСоответствия"))+DR10)*$DP$8,0),)</f>
        <v>0</v>
      </c>
      <c r="DR10" s="30"/>
      <c r="DS10" s="12"/>
      <c r="DT10" s="27">
        <f t="shared" ref="DT10:DT25" ca="1" si="41">IF(DS10&gt;0,ROUND((INDIRECT(ADDRESS(DS10,$DS$7,,,"ТаблицаСоответствия"))+DU10)*$DS$8,0),)</f>
        <v>0</v>
      </c>
      <c r="DU10" s="30"/>
      <c r="DV10" s="12"/>
      <c r="DW10" s="27">
        <f t="shared" ref="DW10:DW25" ca="1" si="42">IF(DV10&gt;0,ROUND((INDIRECT(ADDRESS(DV10,$DV$7,,,"ТаблицаСоответствия"))+DX10)*$DV$8,0),)</f>
        <v>0</v>
      </c>
      <c r="DX10" s="30"/>
      <c r="DY10" s="12"/>
      <c r="DZ10" s="27">
        <f t="shared" ref="DZ10:DZ25" ca="1" si="43">IF(DY10&gt;0,ROUND((INDIRECT(ADDRESS(DY10,$DY$7,,,"ТаблицаСоответствия"))+EA10)*$DY$8,0),)</f>
        <v>0</v>
      </c>
      <c r="EA10" s="30"/>
      <c r="EB10" s="12"/>
      <c r="EC10" s="27">
        <f t="shared" ref="EC10:EC25" ca="1" si="44">IF(EB10&gt;0,ROUND((INDIRECT(ADDRESS(EB10,$EB$7,,,"ТаблицаСоответствия"))+ED10)*$EB$8,0),)</f>
        <v>0</v>
      </c>
      <c r="ED10" s="30"/>
      <c r="EE10" s="12"/>
      <c r="EF10" s="27">
        <f t="shared" ref="EF10:EF25" ca="1" si="45">IF(EE10&gt;0,ROUND((INDIRECT(ADDRESS(EE10,$EE$7,,,"ТаблицаСоответствия"))+EG10)*$EE$8,0),)</f>
        <v>0</v>
      </c>
      <c r="EG10" s="30"/>
      <c r="EH10" s="12"/>
      <c r="EI10" s="27">
        <f t="shared" ref="EI10:EI25" ca="1" si="46">IF(EH10&gt;0,ROUND((INDIRECT(ADDRESS(EH10,$EH$7,,,"ТаблицаСоответствия"))+EJ10)*$EH$8,0),)</f>
        <v>0</v>
      </c>
      <c r="EJ10" s="30"/>
      <c r="EK10" s="41"/>
      <c r="EL10" s="27">
        <f t="shared" ref="EL10:EL25" ca="1" si="47">IF(EK10&gt;0,ROUND((INDIRECT(ADDRESS(EK10,$EK$7,,,"ТаблицаСоответствия"))+EM10)*$EK$8,0),)</f>
        <v>0</v>
      </c>
      <c r="EM10" s="30"/>
      <c r="EN10" s="41"/>
      <c r="EO10" s="27">
        <f t="shared" ref="EO10:EO25" ca="1" si="48">IF(EN10&gt;0,ROUND((INDIRECT(ADDRESS(EN10,$EN$7,,,"ТаблицаСоответствия"))+EP10)*$EN$8,0),)</f>
        <v>0</v>
      </c>
      <c r="EP10" s="30"/>
      <c r="EQ10" s="41"/>
      <c r="ER10" s="27">
        <f t="shared" ref="ER10:ER25" ca="1" si="49">IF(EQ10&gt;0,ROUND((INDIRECT(ADDRESS(EQ10,$EQ$7,,,"ТаблицаСоответствия"))+ES10)*$EQ$8,0),)</f>
        <v>0</v>
      </c>
      <c r="ES10" s="30"/>
      <c r="ET10" s="179">
        <f t="shared" ref="ET10:ET25" ca="1" si="50">SUM(DH10,DB10,BI10,BL10,BO10,BR10,CD10,Y10,P10,AT10,AW10,AZ10,BC10,BF10,CJ10,CJ10,CM10,DE10,CV10,CY10,CP10,DT10,DW10,DZ10,EC10,EF10,EL10,CS10,CA10,BX10,AQ10,BU10,AH10,AK10,AN10,D10,G10,J10,M10,S10,V10,AB10,AE10,DK10,DN10,DQ10,EI10,EO10,ER10,)</f>
        <v>754.6</v>
      </c>
      <c r="EU10" s="292" t="str">
        <f t="shared" ref="EU10:EU22" si="51">B10</f>
        <v>Севостьянов Илья - Шипицына Анастасия</v>
      </c>
      <c r="EV10" s="293"/>
      <c r="EW10" s="294"/>
      <c r="EX10" s="31">
        <f t="shared" ref="EX10:EX22" ca="1" si="52">IF(ET10&gt;0,RANK(ET10,$ET$10:$ET$26),0)</f>
        <v>1</v>
      </c>
    </row>
    <row r="11" spans="1:154" s="32" customFormat="1" ht="15.75" thickBot="1" x14ac:dyDescent="0.3">
      <c r="A11" s="28">
        <f t="shared" si="0"/>
        <v>2</v>
      </c>
      <c r="B11" s="116" t="s">
        <v>41</v>
      </c>
      <c r="C11" s="12"/>
      <c r="D11" s="162">
        <f t="shared" ca="1" si="1"/>
        <v>0</v>
      </c>
      <c r="E11" s="9"/>
      <c r="F11" s="12"/>
      <c r="G11" s="126">
        <f t="shared" ca="1" si="2"/>
        <v>0</v>
      </c>
      <c r="H11" s="9"/>
      <c r="I11" s="12"/>
      <c r="J11" s="126">
        <f t="shared" ca="1" si="3"/>
        <v>0</v>
      </c>
      <c r="K11" s="9"/>
      <c r="L11" s="12">
        <v>68</v>
      </c>
      <c r="M11" s="126">
        <f t="shared" ca="1" si="4"/>
        <v>46.800000000000004</v>
      </c>
      <c r="N11" s="9"/>
      <c r="O11" s="12"/>
      <c r="P11" s="126">
        <f t="shared" ca="1" si="5"/>
        <v>0</v>
      </c>
      <c r="Q11" s="9"/>
      <c r="R11" s="12">
        <v>35</v>
      </c>
      <c r="S11" s="126">
        <f t="shared" ca="1" si="6"/>
        <v>46.800000000000004</v>
      </c>
      <c r="T11" s="9"/>
      <c r="U11" s="12"/>
      <c r="V11" s="7">
        <f t="shared" ca="1" si="7"/>
        <v>0</v>
      </c>
      <c r="W11" s="9"/>
      <c r="X11" s="12">
        <v>41</v>
      </c>
      <c r="Y11" s="7">
        <f t="shared" ca="1" si="8"/>
        <v>76</v>
      </c>
      <c r="Z11" s="9"/>
      <c r="AA11" s="12">
        <v>23</v>
      </c>
      <c r="AB11" s="7">
        <f t="shared" ca="1" si="9"/>
        <v>68</v>
      </c>
      <c r="AC11" s="9"/>
      <c r="AD11" s="12"/>
      <c r="AE11" s="7">
        <f t="shared" ca="1" si="10"/>
        <v>0</v>
      </c>
      <c r="AF11" s="9"/>
      <c r="AG11" s="12">
        <v>7</v>
      </c>
      <c r="AH11" s="7">
        <f t="shared" ca="1" si="11"/>
        <v>93</v>
      </c>
      <c r="AI11" s="9"/>
      <c r="AJ11" s="12">
        <v>2</v>
      </c>
      <c r="AK11" s="7">
        <f t="shared" ca="1" si="12"/>
        <v>14</v>
      </c>
      <c r="AL11" s="9"/>
      <c r="AM11" s="12"/>
      <c r="AN11" s="7">
        <f t="shared" ca="1" si="13"/>
        <v>0</v>
      </c>
      <c r="AO11" s="9"/>
      <c r="AP11" s="12"/>
      <c r="AQ11" s="7">
        <f t="shared" ca="1" si="14"/>
        <v>0</v>
      </c>
      <c r="AR11" s="9"/>
      <c r="AS11" s="12">
        <v>2</v>
      </c>
      <c r="AT11" s="7">
        <f t="shared" ca="1" si="15"/>
        <v>30</v>
      </c>
      <c r="AU11" s="9"/>
      <c r="AV11" s="12"/>
      <c r="AW11" s="7">
        <f t="shared" ca="1" si="16"/>
        <v>0</v>
      </c>
      <c r="AX11" s="9"/>
      <c r="AY11" s="12"/>
      <c r="AZ11" s="7">
        <f t="shared" ca="1" si="17"/>
        <v>0</v>
      </c>
      <c r="BA11" s="9"/>
      <c r="BB11" s="12"/>
      <c r="BC11" s="7">
        <f t="shared" ca="1" si="18"/>
        <v>0</v>
      </c>
      <c r="BD11" s="9"/>
      <c r="BE11" s="12"/>
      <c r="BF11" s="7">
        <f t="shared" ca="1" si="19"/>
        <v>0</v>
      </c>
      <c r="BG11" s="9"/>
      <c r="BH11" s="12"/>
      <c r="BI11" s="7">
        <f t="shared" ca="1" si="20"/>
        <v>0</v>
      </c>
      <c r="BJ11" s="9"/>
      <c r="BK11" s="12"/>
      <c r="BL11" s="7">
        <f t="shared" ca="1" si="21"/>
        <v>0</v>
      </c>
      <c r="BM11" s="9"/>
      <c r="BN11" s="12"/>
      <c r="BO11" s="7">
        <f t="shared" ca="1" si="22"/>
        <v>0</v>
      </c>
      <c r="BP11" s="9"/>
      <c r="BQ11" s="12"/>
      <c r="BR11" s="7">
        <f t="shared" ca="1" si="23"/>
        <v>0</v>
      </c>
      <c r="BS11" s="9"/>
      <c r="BT11" s="12"/>
      <c r="BU11" s="7">
        <f t="shared" ca="1" si="24"/>
        <v>0</v>
      </c>
      <c r="BV11" s="9"/>
      <c r="BW11" s="12"/>
      <c r="BX11" s="7">
        <f t="shared" ca="1" si="25"/>
        <v>0</v>
      </c>
      <c r="BY11" s="9"/>
      <c r="BZ11" s="12"/>
      <c r="CA11" s="7">
        <f t="shared" ca="1" si="26"/>
        <v>0</v>
      </c>
      <c r="CB11" s="9"/>
      <c r="CC11" s="12"/>
      <c r="CD11" s="7">
        <f t="shared" ca="1" si="27"/>
        <v>0</v>
      </c>
      <c r="CE11" s="9"/>
      <c r="CF11" s="12"/>
      <c r="CG11" s="7">
        <f t="shared" ca="1" si="28"/>
        <v>0</v>
      </c>
      <c r="CH11" s="9"/>
      <c r="CI11" s="12"/>
      <c r="CJ11" s="27">
        <f t="shared" ca="1" si="29"/>
        <v>0</v>
      </c>
      <c r="CK11" s="9"/>
      <c r="CL11" s="12"/>
      <c r="CM11" s="27">
        <f t="shared" ca="1" si="30"/>
        <v>0</v>
      </c>
      <c r="CN11" s="9"/>
      <c r="CO11" s="12"/>
      <c r="CP11" s="7">
        <f t="shared" ca="1" si="31"/>
        <v>0</v>
      </c>
      <c r="CQ11" s="9"/>
      <c r="CR11" s="12"/>
      <c r="CS11" s="7">
        <f t="shared" ca="1" si="32"/>
        <v>0</v>
      </c>
      <c r="CT11" s="9"/>
      <c r="CU11" s="12"/>
      <c r="CV11" s="7">
        <f t="shared" ca="1" si="33"/>
        <v>0</v>
      </c>
      <c r="CW11" s="9"/>
      <c r="CX11" s="12"/>
      <c r="CY11" s="7">
        <f t="shared" ca="1" si="34"/>
        <v>0</v>
      </c>
      <c r="CZ11" s="9"/>
      <c r="DA11" s="12"/>
      <c r="DB11" s="7">
        <f t="shared" ca="1" si="35"/>
        <v>0</v>
      </c>
      <c r="DC11" s="9"/>
      <c r="DD11" s="12"/>
      <c r="DE11" s="7">
        <f t="shared" ca="1" si="36"/>
        <v>0</v>
      </c>
      <c r="DF11" s="9"/>
      <c r="DG11" s="12"/>
      <c r="DH11" s="7">
        <f t="shared" ca="1" si="37"/>
        <v>0</v>
      </c>
      <c r="DI11" s="9"/>
      <c r="DJ11" s="12"/>
      <c r="DK11" s="7">
        <f t="shared" ca="1" si="38"/>
        <v>0</v>
      </c>
      <c r="DL11" s="9"/>
      <c r="DM11" s="12"/>
      <c r="DN11" s="7">
        <f t="shared" ca="1" si="39"/>
        <v>0</v>
      </c>
      <c r="DO11" s="9"/>
      <c r="DP11" s="12"/>
      <c r="DQ11" s="7">
        <f t="shared" ca="1" si="40"/>
        <v>0</v>
      </c>
      <c r="DR11" s="9"/>
      <c r="DS11" s="12"/>
      <c r="DT11" s="7">
        <f t="shared" ca="1" si="41"/>
        <v>0</v>
      </c>
      <c r="DU11" s="9"/>
      <c r="DV11" s="12"/>
      <c r="DW11" s="7">
        <f t="shared" ca="1" si="42"/>
        <v>0</v>
      </c>
      <c r="DX11" s="9"/>
      <c r="DY11" s="12"/>
      <c r="DZ11" s="7">
        <f t="shared" ca="1" si="43"/>
        <v>0</v>
      </c>
      <c r="EA11" s="9"/>
      <c r="EB11" s="12"/>
      <c r="EC11" s="7">
        <f t="shared" ca="1" si="44"/>
        <v>0</v>
      </c>
      <c r="ED11" s="9"/>
      <c r="EE11" s="12"/>
      <c r="EF11" s="7">
        <f t="shared" ca="1" si="45"/>
        <v>0</v>
      </c>
      <c r="EG11" s="9"/>
      <c r="EH11" s="12"/>
      <c r="EI11" s="7">
        <f t="shared" ca="1" si="46"/>
        <v>0</v>
      </c>
      <c r="EJ11" s="9"/>
      <c r="EK11" s="12"/>
      <c r="EL11" s="7">
        <f t="shared" ca="1" si="47"/>
        <v>0</v>
      </c>
      <c r="EM11" s="9"/>
      <c r="EN11" s="12"/>
      <c r="EO11" s="7">
        <f t="shared" ca="1" si="48"/>
        <v>0</v>
      </c>
      <c r="EP11" s="9"/>
      <c r="EQ11" s="12"/>
      <c r="ER11" s="7">
        <f t="shared" ca="1" si="49"/>
        <v>0</v>
      </c>
      <c r="ES11" s="9"/>
      <c r="ET11" s="179">
        <f t="shared" ca="1" si="50"/>
        <v>374.6</v>
      </c>
      <c r="EU11" s="292" t="str">
        <f t="shared" si="51"/>
        <v>Иванов Егор - Карпушина Софья</v>
      </c>
      <c r="EV11" s="293"/>
      <c r="EW11" s="294"/>
      <c r="EX11" s="31">
        <f t="shared" ca="1" si="52"/>
        <v>2</v>
      </c>
    </row>
    <row r="12" spans="1:154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t="shared" ca="1" si="1"/>
        <v>0</v>
      </c>
      <c r="E12" s="30"/>
      <c r="F12" s="12"/>
      <c r="G12" s="126">
        <f t="shared" ca="1" si="2"/>
        <v>0</v>
      </c>
      <c r="H12" s="30"/>
      <c r="I12" s="12"/>
      <c r="J12" s="126">
        <f t="shared" ca="1" si="3"/>
        <v>0</v>
      </c>
      <c r="K12" s="30"/>
      <c r="L12" s="12"/>
      <c r="M12" s="126">
        <f t="shared" ca="1" si="4"/>
        <v>0</v>
      </c>
      <c r="N12" s="30"/>
      <c r="O12" s="12">
        <v>101</v>
      </c>
      <c r="P12" s="126">
        <f t="shared" ca="1" si="5"/>
        <v>18</v>
      </c>
      <c r="Q12" s="30"/>
      <c r="R12" s="12">
        <v>71</v>
      </c>
      <c r="S12" s="126">
        <f t="shared" ca="1" si="6"/>
        <v>18</v>
      </c>
      <c r="T12" s="30"/>
      <c r="U12" s="12"/>
      <c r="V12" s="27">
        <f t="shared" ca="1" si="7"/>
        <v>0</v>
      </c>
      <c r="W12" s="30"/>
      <c r="X12" s="12">
        <v>155</v>
      </c>
      <c r="Y12" s="27">
        <f t="shared" ca="1" si="8"/>
        <v>18</v>
      </c>
      <c r="Z12" s="30"/>
      <c r="AA12" s="12">
        <v>45</v>
      </c>
      <c r="AB12" s="27">
        <f t="shared" ca="1" si="9"/>
        <v>25</v>
      </c>
      <c r="AC12" s="30"/>
      <c r="AD12" s="12"/>
      <c r="AE12" s="27">
        <f t="shared" ca="1" si="10"/>
        <v>0</v>
      </c>
      <c r="AF12" s="30"/>
      <c r="AG12" s="12"/>
      <c r="AH12" s="27">
        <f t="shared" ca="1" si="11"/>
        <v>0</v>
      </c>
      <c r="AI12" s="30"/>
      <c r="AJ12" s="12"/>
      <c r="AK12" s="27">
        <f t="shared" ca="1" si="12"/>
        <v>0</v>
      </c>
      <c r="AL12" s="30"/>
      <c r="AM12" s="12">
        <v>2</v>
      </c>
      <c r="AN12" s="27">
        <f t="shared" ca="1" si="13"/>
        <v>42</v>
      </c>
      <c r="AO12" s="30"/>
      <c r="AP12" s="12"/>
      <c r="AQ12" s="27">
        <f t="shared" ca="1" si="14"/>
        <v>0</v>
      </c>
      <c r="AR12" s="30"/>
      <c r="AS12" s="12"/>
      <c r="AT12" s="27">
        <f t="shared" ca="1" si="15"/>
        <v>0</v>
      </c>
      <c r="AU12" s="30"/>
      <c r="AV12" s="12">
        <v>163</v>
      </c>
      <c r="AW12" s="27">
        <f t="shared" ca="1" si="16"/>
        <v>32</v>
      </c>
      <c r="AX12" s="30"/>
      <c r="AY12" s="12"/>
      <c r="AZ12" s="27">
        <f t="shared" ca="1" si="17"/>
        <v>0</v>
      </c>
      <c r="BA12" s="30"/>
      <c r="BB12" s="12"/>
      <c r="BC12" s="27">
        <f t="shared" ca="1" si="18"/>
        <v>0</v>
      </c>
      <c r="BD12" s="30"/>
      <c r="BE12" s="12"/>
      <c r="BF12" s="27">
        <f t="shared" ca="1" si="19"/>
        <v>0</v>
      </c>
      <c r="BG12" s="30"/>
      <c r="BH12" s="12"/>
      <c r="BI12" s="27">
        <f t="shared" ca="1" si="20"/>
        <v>0</v>
      </c>
      <c r="BJ12" s="30"/>
      <c r="BK12" s="12"/>
      <c r="BL12" s="27">
        <f t="shared" ca="1" si="21"/>
        <v>0</v>
      </c>
      <c r="BM12" s="30"/>
      <c r="BN12" s="12"/>
      <c r="BO12" s="27">
        <f t="shared" ca="1" si="22"/>
        <v>0</v>
      </c>
      <c r="BP12" s="30"/>
      <c r="BQ12" s="12"/>
      <c r="BR12" s="27">
        <f t="shared" ca="1" si="23"/>
        <v>0</v>
      </c>
      <c r="BS12" s="30"/>
      <c r="BT12" s="12"/>
      <c r="BU12" s="27">
        <f t="shared" ca="1" si="24"/>
        <v>0</v>
      </c>
      <c r="BV12" s="30"/>
      <c r="BW12" s="12"/>
      <c r="BX12" s="27">
        <f t="shared" ca="1" si="25"/>
        <v>0</v>
      </c>
      <c r="BY12" s="30"/>
      <c r="BZ12" s="12"/>
      <c r="CA12" s="27">
        <f t="shared" ca="1" si="26"/>
        <v>0</v>
      </c>
      <c r="CB12" s="30"/>
      <c r="CC12" s="12"/>
      <c r="CD12" s="27">
        <f t="shared" ca="1" si="27"/>
        <v>0</v>
      </c>
      <c r="CE12" s="30"/>
      <c r="CF12" s="12"/>
      <c r="CG12" s="27">
        <f t="shared" ca="1" si="28"/>
        <v>0</v>
      </c>
      <c r="CH12" s="30"/>
      <c r="CI12" s="12"/>
      <c r="CJ12" s="27">
        <f t="shared" ca="1" si="29"/>
        <v>0</v>
      </c>
      <c r="CK12" s="30"/>
      <c r="CL12" s="12"/>
      <c r="CM12" s="27">
        <f t="shared" ca="1" si="30"/>
        <v>0</v>
      </c>
      <c r="CN12" s="30"/>
      <c r="CO12" s="12"/>
      <c r="CP12" s="27">
        <f t="shared" ca="1" si="31"/>
        <v>0</v>
      </c>
      <c r="CQ12" s="30"/>
      <c r="CR12" s="12"/>
      <c r="CS12" s="27">
        <f t="shared" ca="1" si="32"/>
        <v>0</v>
      </c>
      <c r="CT12" s="30"/>
      <c r="CU12" s="12"/>
      <c r="CV12" s="27">
        <f t="shared" ca="1" si="33"/>
        <v>0</v>
      </c>
      <c r="CW12" s="30"/>
      <c r="CX12" s="12"/>
      <c r="CY12" s="27">
        <f t="shared" ca="1" si="34"/>
        <v>0</v>
      </c>
      <c r="CZ12" s="30"/>
      <c r="DA12" s="12"/>
      <c r="DB12" s="27">
        <f t="shared" ca="1" si="35"/>
        <v>0</v>
      </c>
      <c r="DC12" s="30"/>
      <c r="DD12" s="12"/>
      <c r="DE12" s="27">
        <f t="shared" ca="1" si="36"/>
        <v>0</v>
      </c>
      <c r="DF12" s="30"/>
      <c r="DG12" s="12"/>
      <c r="DH12" s="27">
        <f t="shared" ca="1" si="37"/>
        <v>0</v>
      </c>
      <c r="DI12" s="30"/>
      <c r="DJ12" s="12"/>
      <c r="DK12" s="27">
        <f t="shared" ca="1" si="38"/>
        <v>0</v>
      </c>
      <c r="DL12" s="30"/>
      <c r="DM12" s="12"/>
      <c r="DN12" s="27">
        <f t="shared" ca="1" si="39"/>
        <v>0</v>
      </c>
      <c r="DO12" s="30"/>
      <c r="DP12" s="12"/>
      <c r="DQ12" s="27">
        <f t="shared" ca="1" si="40"/>
        <v>0</v>
      </c>
      <c r="DR12" s="30"/>
      <c r="DS12" s="12"/>
      <c r="DT12" s="27">
        <f t="shared" ca="1" si="41"/>
        <v>0</v>
      </c>
      <c r="DU12" s="30"/>
      <c r="DV12" s="12"/>
      <c r="DW12" s="27">
        <f t="shared" ca="1" si="42"/>
        <v>0</v>
      </c>
      <c r="DX12" s="30"/>
      <c r="DY12" s="12"/>
      <c r="DZ12" s="27">
        <f t="shared" ca="1" si="43"/>
        <v>0</v>
      </c>
      <c r="EA12" s="30"/>
      <c r="EB12" s="12"/>
      <c r="EC12" s="27">
        <f t="shared" ca="1" si="44"/>
        <v>0</v>
      </c>
      <c r="ED12" s="30"/>
      <c r="EE12" s="12"/>
      <c r="EF12" s="27">
        <f t="shared" ca="1" si="45"/>
        <v>0</v>
      </c>
      <c r="EG12" s="30"/>
      <c r="EH12" s="12"/>
      <c r="EI12" s="27">
        <f t="shared" ca="1" si="46"/>
        <v>0</v>
      </c>
      <c r="EJ12" s="30"/>
      <c r="EK12" s="41"/>
      <c r="EL12" s="27">
        <f t="shared" ca="1" si="47"/>
        <v>0</v>
      </c>
      <c r="EM12" s="30"/>
      <c r="EN12" s="41"/>
      <c r="EO12" s="27">
        <f t="shared" ca="1" si="48"/>
        <v>0</v>
      </c>
      <c r="EP12" s="30"/>
      <c r="EQ12" s="41"/>
      <c r="ER12" s="27">
        <f t="shared" ca="1" si="49"/>
        <v>0</v>
      </c>
      <c r="ES12" s="30"/>
      <c r="ET12" s="179">
        <f t="shared" ca="1" si="50"/>
        <v>153</v>
      </c>
      <c r="EU12" s="171" t="str">
        <f t="shared" si="51"/>
        <v>Поварнин Евгений - Журавлева Ксения</v>
      </c>
      <c r="EV12" s="172"/>
      <c r="EW12" s="173"/>
      <c r="EX12" s="31">
        <f t="shared" ca="1" si="52"/>
        <v>3</v>
      </c>
    </row>
    <row r="13" spans="1:154" s="32" customFormat="1" ht="15.75" thickBot="1" x14ac:dyDescent="0.3">
      <c r="A13" s="28">
        <f t="shared" si="0"/>
        <v>4</v>
      </c>
      <c r="B13" s="116" t="s">
        <v>64</v>
      </c>
      <c r="C13" s="12"/>
      <c r="D13" s="162">
        <f t="shared" ca="1" si="1"/>
        <v>0</v>
      </c>
      <c r="E13" s="30"/>
      <c r="F13" s="12"/>
      <c r="G13" s="126">
        <f t="shared" ca="1" si="2"/>
        <v>0</v>
      </c>
      <c r="H13" s="30"/>
      <c r="I13" s="12"/>
      <c r="J13" s="126">
        <f t="shared" ca="1" si="3"/>
        <v>0</v>
      </c>
      <c r="K13" s="30"/>
      <c r="L13" s="12"/>
      <c r="M13" s="126">
        <f t="shared" ca="1" si="4"/>
        <v>0</v>
      </c>
      <c r="N13" s="30"/>
      <c r="O13" s="12"/>
      <c r="P13" s="126">
        <f t="shared" ca="1" si="5"/>
        <v>0</v>
      </c>
      <c r="Q13" s="30"/>
      <c r="R13" s="12"/>
      <c r="S13" s="126">
        <f t="shared" ca="1" si="6"/>
        <v>0</v>
      </c>
      <c r="T13" s="30"/>
      <c r="U13" s="12"/>
      <c r="V13" s="27">
        <f t="shared" ca="1" si="7"/>
        <v>0</v>
      </c>
      <c r="W13" s="30"/>
      <c r="X13" s="12"/>
      <c r="Y13" s="27">
        <f t="shared" ca="1" si="8"/>
        <v>0</v>
      </c>
      <c r="Z13" s="30"/>
      <c r="AA13" s="12">
        <v>41</v>
      </c>
      <c r="AB13" s="27">
        <f t="shared" ca="1" si="9"/>
        <v>32</v>
      </c>
      <c r="AC13" s="30"/>
      <c r="AD13" s="12"/>
      <c r="AE13" s="27">
        <f t="shared" ca="1" si="10"/>
        <v>0</v>
      </c>
      <c r="AF13" s="30"/>
      <c r="AG13" s="12"/>
      <c r="AH13" s="27">
        <f t="shared" ca="1" si="11"/>
        <v>0</v>
      </c>
      <c r="AI13" s="30"/>
      <c r="AJ13" s="12">
        <v>5</v>
      </c>
      <c r="AK13" s="27">
        <f t="shared" ca="1" si="12"/>
        <v>6</v>
      </c>
      <c r="AL13" s="30"/>
      <c r="AM13" s="12">
        <v>4</v>
      </c>
      <c r="AN13" s="27">
        <f t="shared" ca="1" si="13"/>
        <v>31</v>
      </c>
      <c r="AO13" s="30"/>
      <c r="AP13" s="12">
        <v>3</v>
      </c>
      <c r="AQ13" s="27">
        <f t="shared" ca="1" si="14"/>
        <v>10</v>
      </c>
      <c r="AR13" s="30"/>
      <c r="AS13" s="12"/>
      <c r="AT13" s="27">
        <f t="shared" ca="1" si="15"/>
        <v>0</v>
      </c>
      <c r="AU13" s="30"/>
      <c r="AV13" s="12"/>
      <c r="AW13" s="27">
        <f t="shared" ca="1" si="16"/>
        <v>0</v>
      </c>
      <c r="AX13" s="30"/>
      <c r="AY13" s="12"/>
      <c r="AZ13" s="27">
        <f t="shared" ca="1" si="17"/>
        <v>0</v>
      </c>
      <c r="BA13" s="30"/>
      <c r="BB13" s="12"/>
      <c r="BC13" s="27">
        <f t="shared" ca="1" si="18"/>
        <v>0</v>
      </c>
      <c r="BD13" s="30"/>
      <c r="BE13" s="12"/>
      <c r="BF13" s="27">
        <f t="shared" ca="1" si="19"/>
        <v>0</v>
      </c>
      <c r="BG13" s="30"/>
      <c r="BH13" s="12"/>
      <c r="BI13" s="27">
        <f t="shared" ca="1" si="20"/>
        <v>0</v>
      </c>
      <c r="BJ13" s="30"/>
      <c r="BK13" s="12"/>
      <c r="BL13" s="27">
        <f t="shared" ca="1" si="21"/>
        <v>0</v>
      </c>
      <c r="BM13" s="30"/>
      <c r="BN13" s="12"/>
      <c r="BO13" s="27">
        <f t="shared" ca="1" si="22"/>
        <v>0</v>
      </c>
      <c r="BP13" s="30"/>
      <c r="BQ13" s="12"/>
      <c r="BR13" s="27">
        <f t="shared" ca="1" si="23"/>
        <v>0</v>
      </c>
      <c r="BS13" s="30"/>
      <c r="BT13" s="12"/>
      <c r="BU13" s="27">
        <f t="shared" ca="1" si="24"/>
        <v>0</v>
      </c>
      <c r="BV13" s="30"/>
      <c r="BW13" s="12"/>
      <c r="BX13" s="27">
        <f t="shared" ca="1" si="25"/>
        <v>0</v>
      </c>
      <c r="BY13" s="30"/>
      <c r="BZ13" s="12"/>
      <c r="CA13" s="27">
        <f t="shared" ca="1" si="26"/>
        <v>0</v>
      </c>
      <c r="CB13" s="30"/>
      <c r="CC13" s="12"/>
      <c r="CD13" s="27">
        <f t="shared" ca="1" si="27"/>
        <v>0</v>
      </c>
      <c r="CE13" s="30"/>
      <c r="CF13" s="12"/>
      <c r="CG13" s="27">
        <f t="shared" ca="1" si="28"/>
        <v>0</v>
      </c>
      <c r="CH13" s="30"/>
      <c r="CI13" s="12"/>
      <c r="CJ13" s="27">
        <f t="shared" ca="1" si="29"/>
        <v>0</v>
      </c>
      <c r="CK13" s="30"/>
      <c r="CL13" s="12"/>
      <c r="CM13" s="27">
        <f t="shared" ca="1" si="30"/>
        <v>0</v>
      </c>
      <c r="CN13" s="30"/>
      <c r="CO13" s="12"/>
      <c r="CP13" s="27">
        <f t="shared" ca="1" si="31"/>
        <v>0</v>
      </c>
      <c r="CQ13" s="30"/>
      <c r="CR13" s="12"/>
      <c r="CS13" s="27">
        <f t="shared" ca="1" si="32"/>
        <v>0</v>
      </c>
      <c r="CT13" s="30"/>
      <c r="CU13" s="12"/>
      <c r="CV13" s="27">
        <f t="shared" ca="1" si="33"/>
        <v>0</v>
      </c>
      <c r="CW13" s="30"/>
      <c r="CX13" s="12"/>
      <c r="CY13" s="27">
        <f t="shared" ca="1" si="34"/>
        <v>0</v>
      </c>
      <c r="CZ13" s="30"/>
      <c r="DA13" s="12"/>
      <c r="DB13" s="27">
        <f t="shared" ca="1" si="35"/>
        <v>0</v>
      </c>
      <c r="DC13" s="30"/>
      <c r="DD13" s="12"/>
      <c r="DE13" s="27">
        <f t="shared" ca="1" si="36"/>
        <v>0</v>
      </c>
      <c r="DF13" s="30"/>
      <c r="DG13" s="12"/>
      <c r="DH13" s="27">
        <f t="shared" ca="1" si="37"/>
        <v>0</v>
      </c>
      <c r="DI13" s="30"/>
      <c r="DJ13" s="12"/>
      <c r="DK13" s="27">
        <f t="shared" ca="1" si="38"/>
        <v>0</v>
      </c>
      <c r="DL13" s="30"/>
      <c r="DM13" s="12"/>
      <c r="DN13" s="27">
        <f t="shared" ca="1" si="39"/>
        <v>0</v>
      </c>
      <c r="DO13" s="30"/>
      <c r="DP13" s="12"/>
      <c r="DQ13" s="27">
        <f t="shared" ca="1" si="40"/>
        <v>0</v>
      </c>
      <c r="DR13" s="30"/>
      <c r="DS13" s="12"/>
      <c r="DT13" s="27">
        <f t="shared" ca="1" si="41"/>
        <v>0</v>
      </c>
      <c r="DU13" s="30"/>
      <c r="DV13" s="12"/>
      <c r="DW13" s="27">
        <f t="shared" ca="1" si="42"/>
        <v>0</v>
      </c>
      <c r="DX13" s="30"/>
      <c r="DY13" s="12"/>
      <c r="DZ13" s="27">
        <f t="shared" ca="1" si="43"/>
        <v>0</v>
      </c>
      <c r="EA13" s="30"/>
      <c r="EB13" s="12"/>
      <c r="EC13" s="27">
        <f t="shared" ca="1" si="44"/>
        <v>0</v>
      </c>
      <c r="ED13" s="30"/>
      <c r="EE13" s="12"/>
      <c r="EF13" s="27">
        <f t="shared" ca="1" si="45"/>
        <v>0</v>
      </c>
      <c r="EG13" s="30"/>
      <c r="EH13" s="12"/>
      <c r="EI13" s="27">
        <f t="shared" ca="1" si="46"/>
        <v>0</v>
      </c>
      <c r="EJ13" s="30"/>
      <c r="EK13" s="41"/>
      <c r="EL13" s="27">
        <f t="shared" ca="1" si="47"/>
        <v>0</v>
      </c>
      <c r="EM13" s="30"/>
      <c r="EN13" s="41"/>
      <c r="EO13" s="27">
        <f t="shared" ca="1" si="48"/>
        <v>0</v>
      </c>
      <c r="EP13" s="30"/>
      <c r="EQ13" s="41"/>
      <c r="ER13" s="27">
        <f t="shared" ca="1" si="49"/>
        <v>0</v>
      </c>
      <c r="ES13" s="30"/>
      <c r="ET13" s="179">
        <f t="shared" ca="1" si="50"/>
        <v>79</v>
      </c>
      <c r="EU13" s="171" t="str">
        <f t="shared" si="51"/>
        <v>Алещенко Максим - Савосюк Екатерина</v>
      </c>
      <c r="EV13" s="172"/>
      <c r="EW13" s="173"/>
      <c r="EX13" s="31">
        <f t="shared" ca="1" si="52"/>
        <v>4</v>
      </c>
    </row>
    <row r="14" spans="1:154" s="32" customFormat="1" ht="15.75" thickBot="1" x14ac:dyDescent="0.3">
      <c r="A14" s="28">
        <f t="shared" si="0"/>
        <v>5</v>
      </c>
      <c r="B14" s="116" t="s">
        <v>27</v>
      </c>
      <c r="C14" s="12"/>
      <c r="D14" s="162">
        <f t="shared" ca="1" si="1"/>
        <v>0</v>
      </c>
      <c r="E14" s="9"/>
      <c r="F14" s="12"/>
      <c r="G14" s="126">
        <f t="shared" ca="1" si="2"/>
        <v>0</v>
      </c>
      <c r="H14" s="9"/>
      <c r="I14" s="12"/>
      <c r="J14" s="126">
        <f t="shared" ca="1" si="3"/>
        <v>0</v>
      </c>
      <c r="K14" s="9"/>
      <c r="L14" s="12"/>
      <c r="M14" s="126">
        <f t="shared" ca="1" si="4"/>
        <v>0</v>
      </c>
      <c r="N14" s="9"/>
      <c r="O14" s="12"/>
      <c r="P14" s="126">
        <f t="shared" ca="1" si="5"/>
        <v>0</v>
      </c>
      <c r="Q14" s="9"/>
      <c r="R14" s="12">
        <v>92</v>
      </c>
      <c r="S14" s="126">
        <f t="shared" ca="1" si="6"/>
        <v>18</v>
      </c>
      <c r="T14" s="9"/>
      <c r="U14" s="12"/>
      <c r="V14" s="7">
        <f t="shared" ca="1" si="7"/>
        <v>0</v>
      </c>
      <c r="W14" s="9"/>
      <c r="X14" s="12"/>
      <c r="Y14" s="7">
        <f t="shared" ca="1" si="8"/>
        <v>0</v>
      </c>
      <c r="Z14" s="9"/>
      <c r="AA14" s="12">
        <v>59</v>
      </c>
      <c r="AB14" s="7">
        <f t="shared" ca="1" si="9"/>
        <v>18</v>
      </c>
      <c r="AC14" s="9"/>
      <c r="AD14" s="12"/>
      <c r="AE14" s="7">
        <f t="shared" ca="1" si="10"/>
        <v>0</v>
      </c>
      <c r="AF14" s="9"/>
      <c r="AG14" s="12"/>
      <c r="AH14" s="7">
        <f t="shared" ca="1" si="11"/>
        <v>0</v>
      </c>
      <c r="AI14" s="9"/>
      <c r="AJ14" s="12">
        <v>6</v>
      </c>
      <c r="AK14" s="7">
        <f t="shared" ca="1" si="12"/>
        <v>3</v>
      </c>
      <c r="AL14" s="9"/>
      <c r="AM14" s="12">
        <v>7</v>
      </c>
      <c r="AN14" s="7">
        <f t="shared" ca="1" si="13"/>
        <v>17</v>
      </c>
      <c r="AO14" s="9"/>
      <c r="AP14" s="12"/>
      <c r="AQ14" s="7">
        <f t="shared" ca="1" si="14"/>
        <v>0</v>
      </c>
      <c r="AR14" s="9"/>
      <c r="AS14" s="12">
        <v>7</v>
      </c>
      <c r="AT14" s="7">
        <f t="shared" ca="1" si="15"/>
        <v>12</v>
      </c>
      <c r="AU14" s="9"/>
      <c r="AV14" s="12"/>
      <c r="AW14" s="7">
        <f t="shared" ca="1" si="16"/>
        <v>0</v>
      </c>
      <c r="AX14" s="9"/>
      <c r="AY14" s="12"/>
      <c r="AZ14" s="7">
        <f t="shared" ca="1" si="17"/>
        <v>0</v>
      </c>
      <c r="BA14" s="9"/>
      <c r="BB14" s="12"/>
      <c r="BC14" s="7">
        <f t="shared" ca="1" si="18"/>
        <v>0</v>
      </c>
      <c r="BD14" s="9"/>
      <c r="BE14" s="12"/>
      <c r="BF14" s="7">
        <f t="shared" ca="1" si="19"/>
        <v>0</v>
      </c>
      <c r="BG14" s="9"/>
      <c r="BH14" s="12"/>
      <c r="BI14" s="7">
        <f t="shared" ca="1" si="20"/>
        <v>0</v>
      </c>
      <c r="BJ14" s="9"/>
      <c r="BK14" s="12"/>
      <c r="BL14" s="7">
        <f t="shared" ca="1" si="21"/>
        <v>0</v>
      </c>
      <c r="BM14" s="9"/>
      <c r="BN14" s="12"/>
      <c r="BO14" s="7">
        <f t="shared" ca="1" si="22"/>
        <v>0</v>
      </c>
      <c r="BP14" s="9"/>
      <c r="BQ14" s="12"/>
      <c r="BR14" s="7">
        <f t="shared" ca="1" si="23"/>
        <v>0</v>
      </c>
      <c r="BS14" s="9"/>
      <c r="BT14" s="12"/>
      <c r="BU14" s="7">
        <f t="shared" ca="1" si="24"/>
        <v>0</v>
      </c>
      <c r="BV14" s="9"/>
      <c r="BW14" s="12"/>
      <c r="BX14" s="7">
        <f t="shared" ca="1" si="25"/>
        <v>0</v>
      </c>
      <c r="BY14" s="9"/>
      <c r="BZ14" s="12"/>
      <c r="CA14" s="7">
        <f t="shared" ca="1" si="26"/>
        <v>0</v>
      </c>
      <c r="CB14" s="9"/>
      <c r="CC14" s="12"/>
      <c r="CD14" s="7">
        <f t="shared" ca="1" si="27"/>
        <v>0</v>
      </c>
      <c r="CE14" s="9"/>
      <c r="CF14" s="12"/>
      <c r="CG14" s="7">
        <f t="shared" ca="1" si="28"/>
        <v>0</v>
      </c>
      <c r="CH14" s="9"/>
      <c r="CI14" s="12"/>
      <c r="CJ14" s="27">
        <f t="shared" ca="1" si="29"/>
        <v>0</v>
      </c>
      <c r="CK14" s="9"/>
      <c r="CL14" s="12"/>
      <c r="CM14" s="27">
        <f t="shared" ca="1" si="30"/>
        <v>0</v>
      </c>
      <c r="CN14" s="9"/>
      <c r="CO14" s="12"/>
      <c r="CP14" s="7">
        <f t="shared" ca="1" si="31"/>
        <v>0</v>
      </c>
      <c r="CQ14" s="9"/>
      <c r="CR14" s="12"/>
      <c r="CS14" s="7">
        <f t="shared" ca="1" si="32"/>
        <v>0</v>
      </c>
      <c r="CT14" s="9"/>
      <c r="CU14" s="12"/>
      <c r="CV14" s="7">
        <f t="shared" ca="1" si="33"/>
        <v>0</v>
      </c>
      <c r="CW14" s="9"/>
      <c r="CX14" s="12"/>
      <c r="CY14" s="7">
        <f t="shared" ca="1" si="34"/>
        <v>0</v>
      </c>
      <c r="CZ14" s="9"/>
      <c r="DA14" s="12"/>
      <c r="DB14" s="7">
        <f t="shared" ca="1" si="35"/>
        <v>0</v>
      </c>
      <c r="DC14" s="9"/>
      <c r="DD14" s="12"/>
      <c r="DE14" s="7">
        <f t="shared" ca="1" si="36"/>
        <v>0</v>
      </c>
      <c r="DF14" s="9"/>
      <c r="DG14" s="12"/>
      <c r="DH14" s="7">
        <f t="shared" ca="1" si="37"/>
        <v>0</v>
      </c>
      <c r="DI14" s="9"/>
      <c r="DJ14" s="12"/>
      <c r="DK14" s="7">
        <f t="shared" ca="1" si="38"/>
        <v>0</v>
      </c>
      <c r="DL14" s="9"/>
      <c r="DM14" s="12"/>
      <c r="DN14" s="7">
        <f t="shared" ca="1" si="39"/>
        <v>0</v>
      </c>
      <c r="DO14" s="9"/>
      <c r="DP14" s="12"/>
      <c r="DQ14" s="7">
        <f t="shared" ca="1" si="40"/>
        <v>0</v>
      </c>
      <c r="DR14" s="9"/>
      <c r="DS14" s="12"/>
      <c r="DT14" s="7">
        <f t="shared" ca="1" si="41"/>
        <v>0</v>
      </c>
      <c r="DU14" s="9"/>
      <c r="DV14" s="12"/>
      <c r="DW14" s="7">
        <f t="shared" ca="1" si="42"/>
        <v>0</v>
      </c>
      <c r="DX14" s="9"/>
      <c r="DY14" s="12"/>
      <c r="DZ14" s="7">
        <f t="shared" ca="1" si="43"/>
        <v>0</v>
      </c>
      <c r="EA14" s="9"/>
      <c r="EB14" s="12"/>
      <c r="EC14" s="7">
        <f t="shared" ca="1" si="44"/>
        <v>0</v>
      </c>
      <c r="ED14" s="9"/>
      <c r="EE14" s="12"/>
      <c r="EF14" s="7">
        <f t="shared" ca="1" si="45"/>
        <v>0</v>
      </c>
      <c r="EG14" s="9"/>
      <c r="EH14" s="12"/>
      <c r="EI14" s="7">
        <f t="shared" ca="1" si="46"/>
        <v>0</v>
      </c>
      <c r="EJ14" s="9"/>
      <c r="EK14" s="12"/>
      <c r="EL14" s="7">
        <f t="shared" ca="1" si="47"/>
        <v>0</v>
      </c>
      <c r="EM14" s="9"/>
      <c r="EN14" s="12"/>
      <c r="EO14" s="7">
        <f t="shared" ca="1" si="48"/>
        <v>0</v>
      </c>
      <c r="EP14" s="9"/>
      <c r="EQ14" s="12"/>
      <c r="ER14" s="7">
        <f t="shared" ca="1" si="49"/>
        <v>0</v>
      </c>
      <c r="ES14" s="9"/>
      <c r="ET14" s="179">
        <f t="shared" ca="1" si="50"/>
        <v>68</v>
      </c>
      <c r="EU14" s="171" t="str">
        <f t="shared" si="51"/>
        <v>Кулькин Никита - Чернова Дарья</v>
      </c>
      <c r="EV14" s="172"/>
      <c r="EW14" s="173"/>
      <c r="EX14" s="31">
        <f t="shared" ca="1" si="52"/>
        <v>5</v>
      </c>
    </row>
    <row r="15" spans="1:154" ht="15.75" thickBot="1" x14ac:dyDescent="0.3">
      <c r="A15" s="28">
        <f t="shared" si="0"/>
        <v>6</v>
      </c>
      <c r="B15" s="29" t="s">
        <v>66</v>
      </c>
      <c r="C15" s="12"/>
      <c r="D15" s="162">
        <f t="shared" ca="1" si="1"/>
        <v>0</v>
      </c>
      <c r="E15" s="9"/>
      <c r="F15" s="12"/>
      <c r="G15" s="126">
        <f t="shared" ca="1" si="2"/>
        <v>0</v>
      </c>
      <c r="H15" s="9"/>
      <c r="I15" s="12"/>
      <c r="J15" s="126">
        <f t="shared" ca="1" si="3"/>
        <v>0</v>
      </c>
      <c r="K15" s="9"/>
      <c r="L15" s="12"/>
      <c r="M15" s="126">
        <f t="shared" ca="1" si="4"/>
        <v>0</v>
      </c>
      <c r="N15" s="9"/>
      <c r="O15" s="12"/>
      <c r="P15" s="126">
        <f t="shared" ca="1" si="5"/>
        <v>0</v>
      </c>
      <c r="Q15" s="9"/>
      <c r="R15" s="12"/>
      <c r="S15" s="126">
        <f t="shared" ca="1" si="6"/>
        <v>0</v>
      </c>
      <c r="T15" s="9"/>
      <c r="U15" s="12"/>
      <c r="V15" s="7">
        <f t="shared" ca="1" si="7"/>
        <v>0</v>
      </c>
      <c r="W15" s="9"/>
      <c r="X15" s="12"/>
      <c r="Y15" s="7">
        <f t="shared" ca="1" si="8"/>
        <v>0</v>
      </c>
      <c r="Z15" s="9"/>
      <c r="AA15" s="12"/>
      <c r="AB15" s="7">
        <f t="shared" ca="1" si="9"/>
        <v>0</v>
      </c>
      <c r="AC15" s="9"/>
      <c r="AD15" s="12"/>
      <c r="AE15" s="7">
        <f t="shared" ca="1" si="10"/>
        <v>0</v>
      </c>
      <c r="AF15" s="9"/>
      <c r="AG15" s="12"/>
      <c r="AH15" s="7">
        <f t="shared" ca="1" si="11"/>
        <v>0</v>
      </c>
      <c r="AI15" s="9"/>
      <c r="AJ15" s="12">
        <v>4</v>
      </c>
      <c r="AK15" s="7">
        <f t="shared" ca="1" si="12"/>
        <v>8</v>
      </c>
      <c r="AL15" s="9"/>
      <c r="AM15" s="12">
        <v>5</v>
      </c>
      <c r="AN15" s="7">
        <f t="shared" ca="1" si="13"/>
        <v>25</v>
      </c>
      <c r="AO15" s="9"/>
      <c r="AP15" s="12">
        <v>4</v>
      </c>
      <c r="AQ15" s="7">
        <f t="shared" ca="1" si="14"/>
        <v>7</v>
      </c>
      <c r="AR15" s="9"/>
      <c r="AS15" s="12">
        <v>3</v>
      </c>
      <c r="AT15" s="7">
        <f t="shared" ca="1" si="15"/>
        <v>26</v>
      </c>
      <c r="AU15" s="9"/>
      <c r="AV15" s="12"/>
      <c r="AW15" s="7">
        <f t="shared" ca="1" si="16"/>
        <v>0</v>
      </c>
      <c r="AX15" s="9"/>
      <c r="AY15" s="12"/>
      <c r="AZ15" s="7">
        <f t="shared" ca="1" si="17"/>
        <v>0</v>
      </c>
      <c r="BA15" s="9"/>
      <c r="BB15" s="12"/>
      <c r="BC15" s="7">
        <f t="shared" ca="1" si="18"/>
        <v>0</v>
      </c>
      <c r="BD15" s="9"/>
      <c r="BE15" s="12"/>
      <c r="BF15" s="7">
        <f t="shared" ca="1" si="19"/>
        <v>0</v>
      </c>
      <c r="BG15" s="9"/>
      <c r="BH15" s="12"/>
      <c r="BI15" s="7">
        <f t="shared" ca="1" si="20"/>
        <v>0</v>
      </c>
      <c r="BJ15" s="9"/>
      <c r="BK15" s="12"/>
      <c r="BL15" s="7">
        <f t="shared" ca="1" si="21"/>
        <v>0</v>
      </c>
      <c r="BM15" s="9"/>
      <c r="BN15" s="12"/>
      <c r="BO15" s="7">
        <f t="shared" ca="1" si="22"/>
        <v>0</v>
      </c>
      <c r="BP15" s="9"/>
      <c r="BQ15" s="12"/>
      <c r="BR15" s="7">
        <f t="shared" ca="1" si="23"/>
        <v>0</v>
      </c>
      <c r="BS15" s="9"/>
      <c r="BT15" s="12"/>
      <c r="BU15" s="7">
        <f t="shared" ca="1" si="24"/>
        <v>0</v>
      </c>
      <c r="BV15" s="9"/>
      <c r="BW15" s="12"/>
      <c r="BX15" s="7">
        <f t="shared" ca="1" si="25"/>
        <v>0</v>
      </c>
      <c r="BY15" s="9"/>
      <c r="BZ15" s="12"/>
      <c r="CA15" s="7">
        <f t="shared" ca="1" si="26"/>
        <v>0</v>
      </c>
      <c r="CB15" s="9"/>
      <c r="CC15" s="12"/>
      <c r="CD15" s="7">
        <f t="shared" ca="1" si="27"/>
        <v>0</v>
      </c>
      <c r="CE15" s="9"/>
      <c r="CF15" s="12"/>
      <c r="CG15" s="7">
        <f t="shared" ca="1" si="28"/>
        <v>0</v>
      </c>
      <c r="CH15" s="9"/>
      <c r="CI15" s="12"/>
      <c r="CJ15" s="27">
        <f t="shared" ca="1" si="29"/>
        <v>0</v>
      </c>
      <c r="CK15" s="9"/>
      <c r="CL15" s="12"/>
      <c r="CM15" s="27">
        <f t="shared" ca="1" si="30"/>
        <v>0</v>
      </c>
      <c r="CN15" s="9"/>
      <c r="CO15" s="12"/>
      <c r="CP15" s="7">
        <f t="shared" ca="1" si="31"/>
        <v>0</v>
      </c>
      <c r="CQ15" s="9"/>
      <c r="CR15" s="12"/>
      <c r="CS15" s="7">
        <f t="shared" ca="1" si="32"/>
        <v>0</v>
      </c>
      <c r="CT15" s="9"/>
      <c r="CU15" s="12"/>
      <c r="CV15" s="7">
        <f t="shared" ca="1" si="33"/>
        <v>0</v>
      </c>
      <c r="CW15" s="9"/>
      <c r="CX15" s="12"/>
      <c r="CY15" s="7">
        <f t="shared" ca="1" si="34"/>
        <v>0</v>
      </c>
      <c r="CZ15" s="9"/>
      <c r="DA15" s="12"/>
      <c r="DB15" s="7">
        <f t="shared" ca="1" si="35"/>
        <v>0</v>
      </c>
      <c r="DC15" s="9"/>
      <c r="DD15" s="12"/>
      <c r="DE15" s="7">
        <f t="shared" ca="1" si="36"/>
        <v>0</v>
      </c>
      <c r="DF15" s="9"/>
      <c r="DG15" s="12"/>
      <c r="DH15" s="7">
        <f t="shared" ca="1" si="37"/>
        <v>0</v>
      </c>
      <c r="DI15" s="9"/>
      <c r="DJ15" s="12"/>
      <c r="DK15" s="7">
        <f t="shared" ca="1" si="38"/>
        <v>0</v>
      </c>
      <c r="DL15" s="9"/>
      <c r="DM15" s="12"/>
      <c r="DN15" s="7">
        <f t="shared" ca="1" si="39"/>
        <v>0</v>
      </c>
      <c r="DO15" s="9"/>
      <c r="DP15" s="12"/>
      <c r="DQ15" s="7">
        <f t="shared" ca="1" si="40"/>
        <v>0</v>
      </c>
      <c r="DR15" s="9"/>
      <c r="DS15" s="12"/>
      <c r="DT15" s="7">
        <f t="shared" ca="1" si="41"/>
        <v>0</v>
      </c>
      <c r="DU15" s="9"/>
      <c r="DV15" s="12"/>
      <c r="DW15" s="7">
        <f t="shared" ca="1" si="42"/>
        <v>0</v>
      </c>
      <c r="DX15" s="9"/>
      <c r="DY15" s="12"/>
      <c r="DZ15" s="7">
        <f t="shared" ca="1" si="43"/>
        <v>0</v>
      </c>
      <c r="EA15" s="9"/>
      <c r="EB15" s="12"/>
      <c r="EC15" s="7">
        <f t="shared" ca="1" si="44"/>
        <v>0</v>
      </c>
      <c r="ED15" s="9"/>
      <c r="EE15" s="12"/>
      <c r="EF15" s="7">
        <f t="shared" ca="1" si="45"/>
        <v>0</v>
      </c>
      <c r="EG15" s="9"/>
      <c r="EH15" s="12"/>
      <c r="EI15" s="7">
        <f t="shared" ca="1" si="46"/>
        <v>0</v>
      </c>
      <c r="EJ15" s="9"/>
      <c r="EK15" s="12"/>
      <c r="EL15" s="7">
        <f t="shared" ca="1" si="47"/>
        <v>0</v>
      </c>
      <c r="EM15" s="9"/>
      <c r="EN15" s="12"/>
      <c r="EO15" s="7">
        <f t="shared" ca="1" si="48"/>
        <v>0</v>
      </c>
      <c r="EP15" s="9"/>
      <c r="EQ15" s="12"/>
      <c r="ER15" s="7">
        <f t="shared" ca="1" si="49"/>
        <v>0</v>
      </c>
      <c r="ES15" s="9"/>
      <c r="ET15" s="179">
        <f t="shared" ca="1" si="50"/>
        <v>66</v>
      </c>
      <c r="EU15" s="168" t="str">
        <f t="shared" si="51"/>
        <v>Елманов Александр - Александрова Александра</v>
      </c>
      <c r="EV15" s="169"/>
      <c r="EW15" s="170"/>
      <c r="EX15" s="31">
        <f t="shared" ca="1" si="52"/>
        <v>6</v>
      </c>
    </row>
    <row r="16" spans="1:154" ht="15.75" thickBot="1" x14ac:dyDescent="0.3">
      <c r="A16" s="28">
        <f t="shared" si="0"/>
        <v>7</v>
      </c>
      <c r="B16" s="121" t="s">
        <v>26</v>
      </c>
      <c r="C16" s="12"/>
      <c r="D16" s="162">
        <f t="shared" ca="1" si="1"/>
        <v>0</v>
      </c>
      <c r="E16" s="9"/>
      <c r="F16" s="12"/>
      <c r="G16" s="126">
        <f t="shared" ca="1" si="2"/>
        <v>0</v>
      </c>
      <c r="H16" s="9"/>
      <c r="I16" s="12"/>
      <c r="J16" s="126">
        <f t="shared" ca="1" si="3"/>
        <v>0</v>
      </c>
      <c r="K16" s="9"/>
      <c r="L16" s="12"/>
      <c r="M16" s="126">
        <f t="shared" ca="1" si="4"/>
        <v>0</v>
      </c>
      <c r="N16" s="9"/>
      <c r="O16" s="12"/>
      <c r="P16" s="126">
        <f t="shared" ca="1" si="5"/>
        <v>0</v>
      </c>
      <c r="Q16" s="9"/>
      <c r="R16" s="12"/>
      <c r="S16" s="126">
        <f t="shared" ca="1" si="6"/>
        <v>0</v>
      </c>
      <c r="T16" s="9"/>
      <c r="U16" s="12"/>
      <c r="V16" s="7">
        <f t="shared" ca="1" si="7"/>
        <v>0</v>
      </c>
      <c r="W16" s="9"/>
      <c r="X16" s="12"/>
      <c r="Y16" s="7">
        <f t="shared" ca="1" si="8"/>
        <v>0</v>
      </c>
      <c r="Z16" s="9"/>
      <c r="AA16" s="12"/>
      <c r="AB16" s="7">
        <f t="shared" ca="1" si="9"/>
        <v>0</v>
      </c>
      <c r="AC16" s="9"/>
      <c r="AD16" s="12"/>
      <c r="AE16" s="7">
        <f t="shared" ca="1" si="10"/>
        <v>0</v>
      </c>
      <c r="AF16" s="9"/>
      <c r="AG16" s="12"/>
      <c r="AH16" s="7">
        <f t="shared" ca="1" si="11"/>
        <v>0</v>
      </c>
      <c r="AI16" s="9"/>
      <c r="AJ16" s="12">
        <v>3</v>
      </c>
      <c r="AK16" s="7">
        <f t="shared" ca="1" si="12"/>
        <v>11</v>
      </c>
      <c r="AL16" s="9"/>
      <c r="AM16" s="12">
        <v>3</v>
      </c>
      <c r="AN16" s="7">
        <f t="shared" ca="1" si="13"/>
        <v>36</v>
      </c>
      <c r="AO16" s="9"/>
      <c r="AP16" s="12"/>
      <c r="AQ16" s="7">
        <f t="shared" ca="1" si="14"/>
        <v>0</v>
      </c>
      <c r="AR16" s="9"/>
      <c r="AS16" s="12"/>
      <c r="AT16" s="7">
        <f t="shared" ca="1" si="15"/>
        <v>0</v>
      </c>
      <c r="AU16" s="9"/>
      <c r="AV16" s="12"/>
      <c r="AW16" s="7">
        <f t="shared" ca="1" si="16"/>
        <v>0</v>
      </c>
      <c r="AX16" s="9"/>
      <c r="AY16" s="12"/>
      <c r="AZ16" s="7">
        <f t="shared" ca="1" si="17"/>
        <v>0</v>
      </c>
      <c r="BA16" s="9"/>
      <c r="BB16" s="12"/>
      <c r="BC16" s="7">
        <f t="shared" ca="1" si="18"/>
        <v>0</v>
      </c>
      <c r="BD16" s="9"/>
      <c r="BE16" s="12"/>
      <c r="BF16" s="7">
        <f t="shared" ca="1" si="19"/>
        <v>0</v>
      </c>
      <c r="BG16" s="9"/>
      <c r="BH16" s="12"/>
      <c r="BI16" s="7">
        <f t="shared" ca="1" si="20"/>
        <v>0</v>
      </c>
      <c r="BJ16" s="9"/>
      <c r="BK16" s="12"/>
      <c r="BL16" s="7">
        <f t="shared" ca="1" si="21"/>
        <v>0</v>
      </c>
      <c r="BM16" s="9"/>
      <c r="BN16" s="12"/>
      <c r="BO16" s="7">
        <f t="shared" ca="1" si="22"/>
        <v>0</v>
      </c>
      <c r="BP16" s="9"/>
      <c r="BQ16" s="12"/>
      <c r="BR16" s="7">
        <f t="shared" ca="1" si="23"/>
        <v>0</v>
      </c>
      <c r="BS16" s="9"/>
      <c r="BT16" s="12"/>
      <c r="BU16" s="7">
        <f t="shared" ca="1" si="24"/>
        <v>0</v>
      </c>
      <c r="BV16" s="9"/>
      <c r="BW16" s="12"/>
      <c r="BX16" s="7">
        <f t="shared" ca="1" si="25"/>
        <v>0</v>
      </c>
      <c r="BY16" s="9"/>
      <c r="BZ16" s="12"/>
      <c r="CA16" s="7">
        <f t="shared" ca="1" si="26"/>
        <v>0</v>
      </c>
      <c r="CB16" s="9"/>
      <c r="CC16" s="12"/>
      <c r="CD16" s="7">
        <f t="shared" ca="1" si="27"/>
        <v>0</v>
      </c>
      <c r="CE16" s="9"/>
      <c r="CF16" s="12"/>
      <c r="CG16" s="7">
        <f t="shared" ca="1" si="28"/>
        <v>0</v>
      </c>
      <c r="CH16" s="9"/>
      <c r="CI16" s="12"/>
      <c r="CJ16" s="27">
        <f t="shared" ca="1" si="29"/>
        <v>0</v>
      </c>
      <c r="CK16" s="9"/>
      <c r="CL16" s="12"/>
      <c r="CM16" s="27">
        <f t="shared" ca="1" si="30"/>
        <v>0</v>
      </c>
      <c r="CN16" s="9"/>
      <c r="CO16" s="12"/>
      <c r="CP16" s="7">
        <f t="shared" ca="1" si="31"/>
        <v>0</v>
      </c>
      <c r="CQ16" s="9"/>
      <c r="CR16" s="12"/>
      <c r="CS16" s="7">
        <f t="shared" ca="1" si="32"/>
        <v>0</v>
      </c>
      <c r="CT16" s="9"/>
      <c r="CU16" s="12"/>
      <c r="CV16" s="7">
        <f t="shared" ca="1" si="33"/>
        <v>0</v>
      </c>
      <c r="CW16" s="9"/>
      <c r="CX16" s="12"/>
      <c r="CY16" s="7">
        <f t="shared" ca="1" si="34"/>
        <v>0</v>
      </c>
      <c r="CZ16" s="9"/>
      <c r="DA16" s="12"/>
      <c r="DB16" s="7">
        <f t="shared" ca="1" si="35"/>
        <v>0</v>
      </c>
      <c r="DC16" s="9"/>
      <c r="DD16" s="12"/>
      <c r="DE16" s="7">
        <f t="shared" ca="1" si="36"/>
        <v>0</v>
      </c>
      <c r="DF16" s="9"/>
      <c r="DG16" s="12"/>
      <c r="DH16" s="7">
        <f t="shared" ca="1" si="37"/>
        <v>0</v>
      </c>
      <c r="DI16" s="9"/>
      <c r="DJ16" s="12"/>
      <c r="DK16" s="7">
        <f t="shared" ca="1" si="38"/>
        <v>0</v>
      </c>
      <c r="DL16" s="9"/>
      <c r="DM16" s="12"/>
      <c r="DN16" s="7">
        <f t="shared" ca="1" si="39"/>
        <v>0</v>
      </c>
      <c r="DO16" s="9"/>
      <c r="DP16" s="12"/>
      <c r="DQ16" s="7">
        <f t="shared" ca="1" si="40"/>
        <v>0</v>
      </c>
      <c r="DR16" s="9"/>
      <c r="DS16" s="12"/>
      <c r="DT16" s="7">
        <f t="shared" ca="1" si="41"/>
        <v>0</v>
      </c>
      <c r="DU16" s="9"/>
      <c r="DV16" s="12"/>
      <c r="DW16" s="7">
        <f t="shared" ca="1" si="42"/>
        <v>0</v>
      </c>
      <c r="DX16" s="9"/>
      <c r="DY16" s="12"/>
      <c r="DZ16" s="7">
        <f t="shared" ca="1" si="43"/>
        <v>0</v>
      </c>
      <c r="EA16" s="9"/>
      <c r="EB16" s="12"/>
      <c r="EC16" s="7">
        <f t="shared" ca="1" si="44"/>
        <v>0</v>
      </c>
      <c r="ED16" s="9"/>
      <c r="EE16" s="12"/>
      <c r="EF16" s="7">
        <f t="shared" ca="1" si="45"/>
        <v>0</v>
      </c>
      <c r="EG16" s="9"/>
      <c r="EH16" s="12"/>
      <c r="EI16" s="7">
        <f t="shared" ca="1" si="46"/>
        <v>0</v>
      </c>
      <c r="EJ16" s="9"/>
      <c r="EK16" s="12"/>
      <c r="EL16" s="7">
        <f t="shared" ca="1" si="47"/>
        <v>0</v>
      </c>
      <c r="EM16" s="9"/>
      <c r="EN16" s="12"/>
      <c r="EO16" s="7">
        <f t="shared" ca="1" si="48"/>
        <v>0</v>
      </c>
      <c r="EP16" s="9"/>
      <c r="EQ16" s="12"/>
      <c r="ER16" s="7">
        <f t="shared" ca="1" si="49"/>
        <v>0</v>
      </c>
      <c r="ES16" s="9"/>
      <c r="ET16" s="179">
        <f t="shared" ca="1" si="50"/>
        <v>47</v>
      </c>
      <c r="EU16" s="168" t="str">
        <f t="shared" si="51"/>
        <v>Чиянов Сергей - Сивирина Златаслава</v>
      </c>
      <c r="EV16" s="169"/>
      <c r="EW16" s="170"/>
      <c r="EX16" s="31">
        <f t="shared" ca="1" si="52"/>
        <v>7</v>
      </c>
    </row>
    <row r="17" spans="1:155" s="32" customFormat="1" ht="15.75" thickBot="1" x14ac:dyDescent="0.3">
      <c r="A17" s="28">
        <f t="shared" si="0"/>
        <v>8</v>
      </c>
      <c r="B17" s="41" t="s">
        <v>93</v>
      </c>
      <c r="C17" s="12"/>
      <c r="D17" s="162">
        <f t="shared" ca="1" si="1"/>
        <v>0</v>
      </c>
      <c r="E17" s="9"/>
      <c r="F17" s="12"/>
      <c r="G17" s="126">
        <f t="shared" ca="1" si="2"/>
        <v>0</v>
      </c>
      <c r="H17" s="9"/>
      <c r="I17" s="12"/>
      <c r="J17" s="126">
        <f t="shared" ca="1" si="3"/>
        <v>0</v>
      </c>
      <c r="K17" s="9"/>
      <c r="L17" s="12"/>
      <c r="M17" s="126">
        <f t="shared" ca="1" si="4"/>
        <v>0</v>
      </c>
      <c r="N17" s="9"/>
      <c r="O17" s="12"/>
      <c r="P17" s="126">
        <f t="shared" ca="1" si="5"/>
        <v>0</v>
      </c>
      <c r="Q17" s="9"/>
      <c r="R17" s="12"/>
      <c r="S17" s="126">
        <f t="shared" ca="1" si="6"/>
        <v>0</v>
      </c>
      <c r="T17" s="9"/>
      <c r="U17" s="12"/>
      <c r="V17" s="7">
        <f t="shared" ca="1" si="7"/>
        <v>0</v>
      </c>
      <c r="W17" s="9"/>
      <c r="X17" s="12"/>
      <c r="Y17" s="7">
        <f t="shared" ca="1" si="8"/>
        <v>0</v>
      </c>
      <c r="Z17" s="9"/>
      <c r="AA17" s="12">
        <v>45</v>
      </c>
      <c r="AB17" s="7">
        <f t="shared" ca="1" si="9"/>
        <v>25</v>
      </c>
      <c r="AC17" s="9"/>
      <c r="AD17" s="12"/>
      <c r="AE17" s="7">
        <f t="shared" ca="1" si="10"/>
        <v>0</v>
      </c>
      <c r="AF17" s="9"/>
      <c r="AG17" s="12"/>
      <c r="AH17" s="7">
        <f t="shared" ca="1" si="11"/>
        <v>0</v>
      </c>
      <c r="AI17" s="9"/>
      <c r="AJ17" s="12"/>
      <c r="AK17" s="7">
        <f t="shared" ca="1" si="12"/>
        <v>0</v>
      </c>
      <c r="AL17" s="9"/>
      <c r="AM17" s="12">
        <v>8</v>
      </c>
      <c r="AN17" s="7">
        <f t="shared" ca="1" si="13"/>
        <v>14</v>
      </c>
      <c r="AO17" s="9"/>
      <c r="AP17" s="12">
        <v>6</v>
      </c>
      <c r="AQ17" s="7">
        <f t="shared" ca="1" si="14"/>
        <v>2</v>
      </c>
      <c r="AR17" s="9"/>
      <c r="AS17" s="12"/>
      <c r="AT17" s="7">
        <f t="shared" ca="1" si="15"/>
        <v>0</v>
      </c>
      <c r="AU17" s="9"/>
      <c r="AV17" s="12"/>
      <c r="AW17" s="7">
        <f t="shared" ca="1" si="16"/>
        <v>0</v>
      </c>
      <c r="AX17" s="9"/>
      <c r="AY17" s="12"/>
      <c r="AZ17" s="7">
        <f t="shared" ca="1" si="17"/>
        <v>0</v>
      </c>
      <c r="BA17" s="9"/>
      <c r="BB17" s="12"/>
      <c r="BC17" s="7">
        <f t="shared" ca="1" si="18"/>
        <v>0</v>
      </c>
      <c r="BD17" s="9"/>
      <c r="BE17" s="12"/>
      <c r="BF17" s="7">
        <f t="shared" ca="1" si="19"/>
        <v>0</v>
      </c>
      <c r="BG17" s="9"/>
      <c r="BH17" s="12"/>
      <c r="BI17" s="7">
        <f t="shared" ca="1" si="20"/>
        <v>0</v>
      </c>
      <c r="BJ17" s="9"/>
      <c r="BK17" s="12"/>
      <c r="BL17" s="7">
        <f t="shared" ca="1" si="21"/>
        <v>0</v>
      </c>
      <c r="BM17" s="9"/>
      <c r="BN17" s="12"/>
      <c r="BO17" s="7">
        <f t="shared" ca="1" si="22"/>
        <v>0</v>
      </c>
      <c r="BP17" s="9"/>
      <c r="BQ17" s="12"/>
      <c r="BR17" s="7">
        <f t="shared" ca="1" si="23"/>
        <v>0</v>
      </c>
      <c r="BS17" s="9"/>
      <c r="BT17" s="12"/>
      <c r="BU17" s="7">
        <f t="shared" ca="1" si="24"/>
        <v>0</v>
      </c>
      <c r="BV17" s="9"/>
      <c r="BW17" s="12"/>
      <c r="BX17" s="7">
        <f t="shared" ca="1" si="25"/>
        <v>0</v>
      </c>
      <c r="BY17" s="9"/>
      <c r="BZ17" s="12"/>
      <c r="CA17" s="7">
        <f t="shared" ca="1" si="26"/>
        <v>0</v>
      </c>
      <c r="CB17" s="9"/>
      <c r="CC17" s="12"/>
      <c r="CD17" s="7">
        <f t="shared" ca="1" si="27"/>
        <v>0</v>
      </c>
      <c r="CE17" s="9"/>
      <c r="CF17" s="12"/>
      <c r="CG17" s="7">
        <f t="shared" ca="1" si="28"/>
        <v>0</v>
      </c>
      <c r="CH17" s="9"/>
      <c r="CI17" s="12"/>
      <c r="CJ17" s="27">
        <f t="shared" ca="1" si="29"/>
        <v>0</v>
      </c>
      <c r="CK17" s="9"/>
      <c r="CL17" s="12"/>
      <c r="CM17" s="27">
        <f t="shared" ca="1" si="30"/>
        <v>0</v>
      </c>
      <c r="CN17" s="9"/>
      <c r="CO17" s="12"/>
      <c r="CP17" s="7">
        <f t="shared" ca="1" si="31"/>
        <v>0</v>
      </c>
      <c r="CQ17" s="9"/>
      <c r="CR17" s="12"/>
      <c r="CS17" s="7">
        <f t="shared" ca="1" si="32"/>
        <v>0</v>
      </c>
      <c r="CT17" s="9"/>
      <c r="CU17" s="12"/>
      <c r="CV17" s="7">
        <f t="shared" ca="1" si="33"/>
        <v>0</v>
      </c>
      <c r="CW17" s="9"/>
      <c r="CX17" s="12"/>
      <c r="CY17" s="7">
        <f t="shared" ca="1" si="34"/>
        <v>0</v>
      </c>
      <c r="CZ17" s="9"/>
      <c r="DA17" s="12"/>
      <c r="DB17" s="7">
        <f t="shared" ca="1" si="35"/>
        <v>0</v>
      </c>
      <c r="DC17" s="9"/>
      <c r="DD17" s="12"/>
      <c r="DE17" s="7">
        <f t="shared" ca="1" si="36"/>
        <v>0</v>
      </c>
      <c r="DF17" s="9"/>
      <c r="DG17" s="12"/>
      <c r="DH17" s="7">
        <f t="shared" ca="1" si="37"/>
        <v>0</v>
      </c>
      <c r="DI17" s="9"/>
      <c r="DJ17" s="12"/>
      <c r="DK17" s="7">
        <f t="shared" ca="1" si="38"/>
        <v>0</v>
      </c>
      <c r="DL17" s="9"/>
      <c r="DM17" s="12"/>
      <c r="DN17" s="7">
        <f t="shared" ca="1" si="39"/>
        <v>0</v>
      </c>
      <c r="DO17" s="9"/>
      <c r="DP17" s="12"/>
      <c r="DQ17" s="7">
        <f t="shared" ca="1" si="40"/>
        <v>0</v>
      </c>
      <c r="DR17" s="9"/>
      <c r="DS17" s="12"/>
      <c r="DT17" s="7">
        <f t="shared" ca="1" si="41"/>
        <v>0</v>
      </c>
      <c r="DU17" s="9"/>
      <c r="DV17" s="12"/>
      <c r="DW17" s="7">
        <f t="shared" ca="1" si="42"/>
        <v>0</v>
      </c>
      <c r="DX17" s="9"/>
      <c r="DY17" s="12"/>
      <c r="DZ17" s="7">
        <f t="shared" ca="1" si="43"/>
        <v>0</v>
      </c>
      <c r="EA17" s="9"/>
      <c r="EB17" s="12"/>
      <c r="EC17" s="7">
        <f t="shared" ca="1" si="44"/>
        <v>0</v>
      </c>
      <c r="ED17" s="9"/>
      <c r="EE17" s="12"/>
      <c r="EF17" s="7">
        <f t="shared" ca="1" si="45"/>
        <v>0</v>
      </c>
      <c r="EG17" s="9"/>
      <c r="EH17" s="12"/>
      <c r="EI17" s="7">
        <f t="shared" ca="1" si="46"/>
        <v>0</v>
      </c>
      <c r="EJ17" s="9"/>
      <c r="EK17" s="12"/>
      <c r="EL17" s="7">
        <f t="shared" ca="1" si="47"/>
        <v>0</v>
      </c>
      <c r="EM17" s="9"/>
      <c r="EN17" s="12"/>
      <c r="EO17" s="7">
        <f t="shared" ca="1" si="48"/>
        <v>0</v>
      </c>
      <c r="EP17" s="9"/>
      <c r="EQ17" s="12"/>
      <c r="ER17" s="7">
        <f t="shared" ca="1" si="49"/>
        <v>0</v>
      </c>
      <c r="ES17" s="9"/>
      <c r="ET17" s="179">
        <f t="shared" ca="1" si="50"/>
        <v>41</v>
      </c>
      <c r="EU17" s="168" t="str">
        <f t="shared" si="51"/>
        <v>Авдюков Михаил - Смычкова Софья</v>
      </c>
      <c r="EV17" s="169"/>
      <c r="EW17" s="170"/>
      <c r="EX17" s="31">
        <f t="shared" ca="1" si="52"/>
        <v>8</v>
      </c>
      <c r="EY17"/>
    </row>
    <row r="18" spans="1:155" ht="15.75" thickBot="1" x14ac:dyDescent="0.3">
      <c r="A18" s="28">
        <f t="shared" si="0"/>
        <v>9</v>
      </c>
      <c r="B18" s="41" t="s">
        <v>98</v>
      </c>
      <c r="C18" s="12"/>
      <c r="D18" s="162">
        <f t="shared" ca="1" si="1"/>
        <v>0</v>
      </c>
      <c r="E18" s="9"/>
      <c r="F18" s="12"/>
      <c r="G18" s="126">
        <f t="shared" ca="1" si="2"/>
        <v>0</v>
      </c>
      <c r="H18" s="9"/>
      <c r="I18" s="12"/>
      <c r="J18" s="126">
        <f t="shared" ca="1" si="3"/>
        <v>0</v>
      </c>
      <c r="K18" s="9"/>
      <c r="L18" s="12"/>
      <c r="M18" s="126">
        <f t="shared" ca="1" si="4"/>
        <v>0</v>
      </c>
      <c r="N18" s="9"/>
      <c r="O18" s="12"/>
      <c r="P18" s="126">
        <f t="shared" ca="1" si="5"/>
        <v>0</v>
      </c>
      <c r="Q18" s="9"/>
      <c r="R18" s="12"/>
      <c r="S18" s="126">
        <f t="shared" ca="1" si="6"/>
        <v>0</v>
      </c>
      <c r="T18" s="9"/>
      <c r="U18" s="12"/>
      <c r="V18" s="7">
        <f t="shared" ca="1" si="7"/>
        <v>0</v>
      </c>
      <c r="W18" s="9"/>
      <c r="X18" s="12"/>
      <c r="Y18" s="7">
        <f t="shared" ca="1" si="8"/>
        <v>0</v>
      </c>
      <c r="Z18" s="9"/>
      <c r="AA18" s="12">
        <v>52</v>
      </c>
      <c r="AB18" s="7">
        <f t="shared" ca="1" si="9"/>
        <v>18</v>
      </c>
      <c r="AC18" s="9"/>
      <c r="AD18" s="12"/>
      <c r="AE18" s="7">
        <f t="shared" ca="1" si="10"/>
        <v>0</v>
      </c>
      <c r="AF18" s="9"/>
      <c r="AG18" s="12"/>
      <c r="AH18" s="7">
        <f t="shared" ca="1" si="11"/>
        <v>0</v>
      </c>
      <c r="AI18" s="9"/>
      <c r="AJ18" s="12"/>
      <c r="AK18" s="7">
        <f t="shared" ca="1" si="12"/>
        <v>0</v>
      </c>
      <c r="AL18" s="9"/>
      <c r="AM18" s="12"/>
      <c r="AN18" s="7">
        <f t="shared" ca="1" si="13"/>
        <v>0</v>
      </c>
      <c r="AO18" s="9"/>
      <c r="AP18" s="12">
        <v>2</v>
      </c>
      <c r="AQ18" s="7">
        <f t="shared" ca="1" si="14"/>
        <v>12</v>
      </c>
      <c r="AR18" s="9"/>
      <c r="AS18" s="12"/>
      <c r="AT18" s="7">
        <f t="shared" ca="1" si="15"/>
        <v>0</v>
      </c>
      <c r="AU18" s="9"/>
      <c r="AV18" s="12"/>
      <c r="AW18" s="7">
        <f t="shared" ca="1" si="16"/>
        <v>0</v>
      </c>
      <c r="AX18" s="9"/>
      <c r="AY18" s="12"/>
      <c r="AZ18" s="7">
        <f t="shared" ca="1" si="17"/>
        <v>0</v>
      </c>
      <c r="BA18" s="9"/>
      <c r="BB18" s="12"/>
      <c r="BC18" s="7">
        <f t="shared" ca="1" si="18"/>
        <v>0</v>
      </c>
      <c r="BD18" s="9"/>
      <c r="BE18" s="12"/>
      <c r="BF18" s="7">
        <f t="shared" ca="1" si="19"/>
        <v>0</v>
      </c>
      <c r="BG18" s="9"/>
      <c r="BH18" s="12"/>
      <c r="BI18" s="7">
        <f t="shared" ca="1" si="20"/>
        <v>0</v>
      </c>
      <c r="BJ18" s="9"/>
      <c r="BK18" s="12"/>
      <c r="BL18" s="7">
        <f t="shared" ca="1" si="21"/>
        <v>0</v>
      </c>
      <c r="BM18" s="9"/>
      <c r="BN18" s="12"/>
      <c r="BO18" s="7">
        <f t="shared" ca="1" si="22"/>
        <v>0</v>
      </c>
      <c r="BP18" s="9"/>
      <c r="BQ18" s="12"/>
      <c r="BR18" s="7">
        <f t="shared" ca="1" si="23"/>
        <v>0</v>
      </c>
      <c r="BS18" s="9"/>
      <c r="BT18" s="12"/>
      <c r="BU18" s="7">
        <f t="shared" ca="1" si="24"/>
        <v>0</v>
      </c>
      <c r="BV18" s="9"/>
      <c r="BW18" s="12"/>
      <c r="BX18" s="7">
        <f t="shared" ca="1" si="25"/>
        <v>0</v>
      </c>
      <c r="BY18" s="9"/>
      <c r="BZ18" s="12"/>
      <c r="CA18" s="7">
        <f t="shared" ca="1" si="26"/>
        <v>0</v>
      </c>
      <c r="CB18" s="9"/>
      <c r="CC18" s="12"/>
      <c r="CD18" s="7">
        <f t="shared" ca="1" si="27"/>
        <v>0</v>
      </c>
      <c r="CE18" s="9"/>
      <c r="CF18" s="12"/>
      <c r="CG18" s="7">
        <f t="shared" ca="1" si="28"/>
        <v>0</v>
      </c>
      <c r="CH18" s="9"/>
      <c r="CI18" s="12"/>
      <c r="CJ18" s="27">
        <f t="shared" ca="1" si="29"/>
        <v>0</v>
      </c>
      <c r="CK18" s="9"/>
      <c r="CL18" s="12"/>
      <c r="CM18" s="27">
        <f t="shared" ca="1" si="30"/>
        <v>0</v>
      </c>
      <c r="CN18" s="9"/>
      <c r="CO18" s="12"/>
      <c r="CP18" s="7">
        <f t="shared" ca="1" si="31"/>
        <v>0</v>
      </c>
      <c r="CQ18" s="9"/>
      <c r="CR18" s="12"/>
      <c r="CS18" s="7">
        <f t="shared" ca="1" si="32"/>
        <v>0</v>
      </c>
      <c r="CT18" s="9"/>
      <c r="CU18" s="12"/>
      <c r="CV18" s="7">
        <f t="shared" ca="1" si="33"/>
        <v>0</v>
      </c>
      <c r="CW18" s="9"/>
      <c r="CX18" s="12"/>
      <c r="CY18" s="7">
        <f t="shared" ca="1" si="34"/>
        <v>0</v>
      </c>
      <c r="CZ18" s="9"/>
      <c r="DA18" s="12"/>
      <c r="DB18" s="7">
        <f t="shared" ca="1" si="35"/>
        <v>0</v>
      </c>
      <c r="DC18" s="9"/>
      <c r="DD18" s="12"/>
      <c r="DE18" s="7">
        <f t="shared" ca="1" si="36"/>
        <v>0</v>
      </c>
      <c r="DF18" s="9"/>
      <c r="DG18" s="12"/>
      <c r="DH18" s="7">
        <f t="shared" ca="1" si="37"/>
        <v>0</v>
      </c>
      <c r="DI18" s="9"/>
      <c r="DJ18" s="12"/>
      <c r="DK18" s="7">
        <f t="shared" ca="1" si="38"/>
        <v>0</v>
      </c>
      <c r="DL18" s="9"/>
      <c r="DM18" s="12"/>
      <c r="DN18" s="7">
        <f t="shared" ca="1" si="39"/>
        <v>0</v>
      </c>
      <c r="DO18" s="9"/>
      <c r="DP18" s="12"/>
      <c r="DQ18" s="7">
        <f t="shared" ca="1" si="40"/>
        <v>0</v>
      </c>
      <c r="DR18" s="9"/>
      <c r="DS18" s="12"/>
      <c r="DT18" s="7">
        <f t="shared" ca="1" si="41"/>
        <v>0</v>
      </c>
      <c r="DU18" s="9"/>
      <c r="DV18" s="12"/>
      <c r="DW18" s="7">
        <f t="shared" ca="1" si="42"/>
        <v>0</v>
      </c>
      <c r="DX18" s="9"/>
      <c r="DY18" s="12"/>
      <c r="DZ18" s="7">
        <f t="shared" ca="1" si="43"/>
        <v>0</v>
      </c>
      <c r="EA18" s="9"/>
      <c r="EB18" s="12"/>
      <c r="EC18" s="7">
        <f t="shared" ca="1" si="44"/>
        <v>0</v>
      </c>
      <c r="ED18" s="9"/>
      <c r="EE18" s="12"/>
      <c r="EF18" s="7">
        <f t="shared" ca="1" si="45"/>
        <v>0</v>
      </c>
      <c r="EG18" s="9"/>
      <c r="EH18" s="12"/>
      <c r="EI18" s="7">
        <f t="shared" ca="1" si="46"/>
        <v>0</v>
      </c>
      <c r="EJ18" s="9"/>
      <c r="EK18" s="12"/>
      <c r="EL18" s="7">
        <f t="shared" ca="1" si="47"/>
        <v>0</v>
      </c>
      <c r="EM18" s="9"/>
      <c r="EN18" s="12"/>
      <c r="EO18" s="7">
        <f t="shared" ca="1" si="48"/>
        <v>0</v>
      </c>
      <c r="EP18" s="9"/>
      <c r="EQ18" s="12"/>
      <c r="ER18" s="7">
        <f t="shared" ca="1" si="49"/>
        <v>0</v>
      </c>
      <c r="ES18" s="9"/>
      <c r="ET18" s="179">
        <f t="shared" ca="1" si="50"/>
        <v>30</v>
      </c>
      <c r="EU18" s="168" t="str">
        <f t="shared" si="51"/>
        <v>Брант Марк - Самкова Евгения</v>
      </c>
      <c r="EV18" s="169"/>
      <c r="EW18" s="170"/>
      <c r="EX18" s="31">
        <f t="shared" ca="1" si="52"/>
        <v>9</v>
      </c>
    </row>
    <row r="19" spans="1:155" ht="15.75" thickBot="1" x14ac:dyDescent="0.3">
      <c r="A19" s="28">
        <f t="shared" si="0"/>
        <v>10</v>
      </c>
      <c r="B19" s="41" t="s">
        <v>97</v>
      </c>
      <c r="C19" s="12"/>
      <c r="D19" s="162">
        <f t="shared" ca="1" si="1"/>
        <v>0</v>
      </c>
      <c r="E19" s="9"/>
      <c r="F19" s="12"/>
      <c r="G19" s="126">
        <f t="shared" ca="1" si="2"/>
        <v>0</v>
      </c>
      <c r="H19" s="9"/>
      <c r="I19" s="12"/>
      <c r="J19" s="126">
        <f t="shared" ca="1" si="3"/>
        <v>0</v>
      </c>
      <c r="K19" s="9"/>
      <c r="L19" s="12"/>
      <c r="M19" s="126">
        <f t="shared" ca="1" si="4"/>
        <v>0</v>
      </c>
      <c r="N19" s="9"/>
      <c r="O19" s="12"/>
      <c r="P19" s="126">
        <f t="shared" ca="1" si="5"/>
        <v>0</v>
      </c>
      <c r="Q19" s="9"/>
      <c r="R19" s="12"/>
      <c r="S19" s="126">
        <f t="shared" ca="1" si="6"/>
        <v>0</v>
      </c>
      <c r="T19" s="9"/>
      <c r="U19" s="12"/>
      <c r="V19" s="7">
        <f t="shared" ca="1" si="7"/>
        <v>0</v>
      </c>
      <c r="W19" s="9"/>
      <c r="X19" s="12"/>
      <c r="Y19" s="7">
        <f t="shared" ca="1" si="8"/>
        <v>0</v>
      </c>
      <c r="Z19" s="9"/>
      <c r="AA19" s="12">
        <v>50</v>
      </c>
      <c r="AB19" s="7">
        <f t="shared" ca="1" si="9"/>
        <v>18</v>
      </c>
      <c r="AC19" s="9"/>
      <c r="AD19" s="12"/>
      <c r="AE19" s="7">
        <f t="shared" ca="1" si="10"/>
        <v>0</v>
      </c>
      <c r="AF19" s="9"/>
      <c r="AG19" s="12"/>
      <c r="AH19" s="7">
        <f t="shared" ca="1" si="11"/>
        <v>0</v>
      </c>
      <c r="AI19" s="9"/>
      <c r="AJ19" s="12"/>
      <c r="AK19" s="7">
        <f t="shared" ca="1" si="12"/>
        <v>0</v>
      </c>
      <c r="AL19" s="9"/>
      <c r="AM19" s="12">
        <v>9</v>
      </c>
      <c r="AN19" s="7">
        <f t="shared" ca="1" si="13"/>
        <v>11</v>
      </c>
      <c r="AO19" s="9"/>
      <c r="AP19" s="12"/>
      <c r="AQ19" s="7">
        <f t="shared" ca="1" si="14"/>
        <v>0</v>
      </c>
      <c r="AR19" s="9"/>
      <c r="AS19" s="12"/>
      <c r="AT19" s="7">
        <f t="shared" ca="1" si="15"/>
        <v>0</v>
      </c>
      <c r="AU19" s="9"/>
      <c r="AV19" s="12"/>
      <c r="AW19" s="7">
        <f t="shared" ca="1" si="16"/>
        <v>0</v>
      </c>
      <c r="AX19" s="9"/>
      <c r="AY19" s="12"/>
      <c r="AZ19" s="7">
        <f t="shared" ca="1" si="17"/>
        <v>0</v>
      </c>
      <c r="BA19" s="9"/>
      <c r="BB19" s="12"/>
      <c r="BC19" s="7">
        <f t="shared" ca="1" si="18"/>
        <v>0</v>
      </c>
      <c r="BD19" s="9"/>
      <c r="BE19" s="12"/>
      <c r="BF19" s="7">
        <f t="shared" ca="1" si="19"/>
        <v>0</v>
      </c>
      <c r="BG19" s="9"/>
      <c r="BH19" s="12"/>
      <c r="BI19" s="7">
        <f t="shared" ca="1" si="20"/>
        <v>0</v>
      </c>
      <c r="BJ19" s="9"/>
      <c r="BK19" s="12"/>
      <c r="BL19" s="7">
        <f t="shared" ca="1" si="21"/>
        <v>0</v>
      </c>
      <c r="BM19" s="9"/>
      <c r="BN19" s="12"/>
      <c r="BO19" s="7">
        <f t="shared" ca="1" si="22"/>
        <v>0</v>
      </c>
      <c r="BP19" s="9"/>
      <c r="BQ19" s="12"/>
      <c r="BR19" s="7">
        <f t="shared" ca="1" si="23"/>
        <v>0</v>
      </c>
      <c r="BS19" s="9"/>
      <c r="BT19" s="12"/>
      <c r="BU19" s="7">
        <f t="shared" ca="1" si="24"/>
        <v>0</v>
      </c>
      <c r="BV19" s="9"/>
      <c r="BW19" s="12"/>
      <c r="BX19" s="7">
        <f t="shared" ca="1" si="25"/>
        <v>0</v>
      </c>
      <c r="BY19" s="9"/>
      <c r="BZ19" s="12"/>
      <c r="CA19" s="7">
        <f t="shared" ca="1" si="26"/>
        <v>0</v>
      </c>
      <c r="CB19" s="9"/>
      <c r="CC19" s="12"/>
      <c r="CD19" s="7">
        <f t="shared" ca="1" si="27"/>
        <v>0</v>
      </c>
      <c r="CE19" s="9"/>
      <c r="CF19" s="12"/>
      <c r="CG19" s="7">
        <f t="shared" ca="1" si="28"/>
        <v>0</v>
      </c>
      <c r="CH19" s="9"/>
      <c r="CI19" s="12"/>
      <c r="CJ19" s="27">
        <f t="shared" ca="1" si="29"/>
        <v>0</v>
      </c>
      <c r="CK19" s="9"/>
      <c r="CL19" s="12"/>
      <c r="CM19" s="27">
        <f t="shared" ca="1" si="30"/>
        <v>0</v>
      </c>
      <c r="CN19" s="9"/>
      <c r="CO19" s="12"/>
      <c r="CP19" s="7">
        <f t="shared" ca="1" si="31"/>
        <v>0</v>
      </c>
      <c r="CQ19" s="9"/>
      <c r="CR19" s="12"/>
      <c r="CS19" s="7">
        <f t="shared" ca="1" si="32"/>
        <v>0</v>
      </c>
      <c r="CT19" s="9"/>
      <c r="CU19" s="12"/>
      <c r="CV19" s="7">
        <f t="shared" ca="1" si="33"/>
        <v>0</v>
      </c>
      <c r="CW19" s="9"/>
      <c r="CX19" s="12"/>
      <c r="CY19" s="7">
        <f t="shared" ca="1" si="34"/>
        <v>0</v>
      </c>
      <c r="CZ19" s="9"/>
      <c r="DA19" s="12"/>
      <c r="DB19" s="7">
        <f t="shared" ca="1" si="35"/>
        <v>0</v>
      </c>
      <c r="DC19" s="9"/>
      <c r="DD19" s="12"/>
      <c r="DE19" s="7">
        <f t="shared" ca="1" si="36"/>
        <v>0</v>
      </c>
      <c r="DF19" s="9"/>
      <c r="DG19" s="12"/>
      <c r="DH19" s="7">
        <f t="shared" ca="1" si="37"/>
        <v>0</v>
      </c>
      <c r="DI19" s="9"/>
      <c r="DJ19" s="12"/>
      <c r="DK19" s="7">
        <f t="shared" ca="1" si="38"/>
        <v>0</v>
      </c>
      <c r="DL19" s="9"/>
      <c r="DM19" s="12"/>
      <c r="DN19" s="7">
        <f t="shared" ca="1" si="39"/>
        <v>0</v>
      </c>
      <c r="DO19" s="9"/>
      <c r="DP19" s="12"/>
      <c r="DQ19" s="7">
        <f t="shared" ca="1" si="40"/>
        <v>0</v>
      </c>
      <c r="DR19" s="9"/>
      <c r="DS19" s="12"/>
      <c r="DT19" s="7">
        <f t="shared" ca="1" si="41"/>
        <v>0</v>
      </c>
      <c r="DU19" s="9"/>
      <c r="DV19" s="12"/>
      <c r="DW19" s="7">
        <f t="shared" ca="1" si="42"/>
        <v>0</v>
      </c>
      <c r="DX19" s="9"/>
      <c r="DY19" s="12"/>
      <c r="DZ19" s="7">
        <f t="shared" ca="1" si="43"/>
        <v>0</v>
      </c>
      <c r="EA19" s="9"/>
      <c r="EB19" s="12"/>
      <c r="EC19" s="7">
        <f t="shared" ca="1" si="44"/>
        <v>0</v>
      </c>
      <c r="ED19" s="9"/>
      <c r="EE19" s="12"/>
      <c r="EF19" s="7">
        <f t="shared" ca="1" si="45"/>
        <v>0</v>
      </c>
      <c r="EG19" s="9"/>
      <c r="EH19" s="12"/>
      <c r="EI19" s="7">
        <f t="shared" ca="1" si="46"/>
        <v>0</v>
      </c>
      <c r="EJ19" s="9"/>
      <c r="EK19" s="12"/>
      <c r="EL19" s="7">
        <f t="shared" ca="1" si="47"/>
        <v>0</v>
      </c>
      <c r="EM19" s="9"/>
      <c r="EN19" s="12"/>
      <c r="EO19" s="7">
        <f t="shared" ca="1" si="48"/>
        <v>0</v>
      </c>
      <c r="EP19" s="9"/>
      <c r="EQ19" s="12"/>
      <c r="ER19" s="7">
        <f t="shared" ca="1" si="49"/>
        <v>0</v>
      </c>
      <c r="ES19" s="9"/>
      <c r="ET19" s="179">
        <f t="shared" ca="1" si="50"/>
        <v>29</v>
      </c>
      <c r="EU19" s="168" t="str">
        <f t="shared" si="51"/>
        <v>Поздняк Александр - Жаманова Арна</v>
      </c>
      <c r="EV19" s="169"/>
      <c r="EW19" s="170"/>
      <c r="EX19" s="31">
        <f t="shared" ca="1" si="52"/>
        <v>10</v>
      </c>
    </row>
    <row r="20" spans="1:155" ht="15.75" thickBot="1" x14ac:dyDescent="0.3">
      <c r="A20" s="28">
        <f t="shared" si="0"/>
        <v>11</v>
      </c>
      <c r="B20" s="41" t="s">
        <v>96</v>
      </c>
      <c r="C20" s="12"/>
      <c r="D20" s="162">
        <f t="shared" ca="1" si="1"/>
        <v>0</v>
      </c>
      <c r="E20" s="9"/>
      <c r="F20" s="12"/>
      <c r="G20" s="126">
        <f t="shared" ca="1" si="2"/>
        <v>0</v>
      </c>
      <c r="H20" s="9"/>
      <c r="I20" s="12"/>
      <c r="J20" s="126">
        <f t="shared" ca="1" si="3"/>
        <v>0</v>
      </c>
      <c r="K20" s="9"/>
      <c r="L20" s="12"/>
      <c r="M20" s="126">
        <f t="shared" ca="1" si="4"/>
        <v>0</v>
      </c>
      <c r="N20" s="9"/>
      <c r="O20" s="12"/>
      <c r="P20" s="126">
        <f t="shared" ca="1" si="5"/>
        <v>0</v>
      </c>
      <c r="Q20" s="9"/>
      <c r="R20" s="12"/>
      <c r="S20" s="126">
        <f t="shared" ca="1" si="6"/>
        <v>0</v>
      </c>
      <c r="T20" s="9"/>
      <c r="U20" s="12"/>
      <c r="V20" s="7">
        <f t="shared" ca="1" si="7"/>
        <v>0</v>
      </c>
      <c r="W20" s="9"/>
      <c r="X20" s="12"/>
      <c r="Y20" s="7">
        <f t="shared" ca="1" si="8"/>
        <v>0</v>
      </c>
      <c r="Z20" s="9"/>
      <c r="AA20" s="12"/>
      <c r="AB20" s="7">
        <f t="shared" ca="1" si="9"/>
        <v>0</v>
      </c>
      <c r="AC20" s="9"/>
      <c r="AD20" s="12"/>
      <c r="AE20" s="7">
        <f t="shared" ca="1" si="10"/>
        <v>0</v>
      </c>
      <c r="AF20" s="9"/>
      <c r="AG20" s="12"/>
      <c r="AH20" s="7">
        <f t="shared" ca="1" si="11"/>
        <v>0</v>
      </c>
      <c r="AI20" s="9"/>
      <c r="AJ20" s="12"/>
      <c r="AK20" s="7">
        <f t="shared" ca="1" si="12"/>
        <v>0</v>
      </c>
      <c r="AL20" s="9"/>
      <c r="AM20" s="12">
        <v>6</v>
      </c>
      <c r="AN20" s="7">
        <f t="shared" ca="1" si="13"/>
        <v>20</v>
      </c>
      <c r="AO20" s="9"/>
      <c r="AP20" s="12"/>
      <c r="AQ20" s="7">
        <f t="shared" ca="1" si="14"/>
        <v>0</v>
      </c>
      <c r="AR20" s="9"/>
      <c r="AS20" s="12"/>
      <c r="AT20" s="7">
        <f t="shared" ca="1" si="15"/>
        <v>0</v>
      </c>
      <c r="AU20" s="9"/>
      <c r="AV20" s="12"/>
      <c r="AW20" s="7">
        <f t="shared" ca="1" si="16"/>
        <v>0</v>
      </c>
      <c r="AX20" s="9"/>
      <c r="AY20" s="12"/>
      <c r="AZ20" s="7">
        <f t="shared" ca="1" si="17"/>
        <v>0</v>
      </c>
      <c r="BA20" s="9"/>
      <c r="BB20" s="12"/>
      <c r="BC20" s="7">
        <f t="shared" ca="1" si="18"/>
        <v>0</v>
      </c>
      <c r="BD20" s="9"/>
      <c r="BE20" s="12"/>
      <c r="BF20" s="7">
        <f t="shared" ca="1" si="19"/>
        <v>0</v>
      </c>
      <c r="BG20" s="9"/>
      <c r="BH20" s="12"/>
      <c r="BI20" s="7">
        <f t="shared" ca="1" si="20"/>
        <v>0</v>
      </c>
      <c r="BJ20" s="9"/>
      <c r="BK20" s="12"/>
      <c r="BL20" s="7">
        <f t="shared" ca="1" si="21"/>
        <v>0</v>
      </c>
      <c r="BM20" s="9"/>
      <c r="BN20" s="12"/>
      <c r="BO20" s="7">
        <f t="shared" ca="1" si="22"/>
        <v>0</v>
      </c>
      <c r="BP20" s="9"/>
      <c r="BQ20" s="12"/>
      <c r="BR20" s="7">
        <f t="shared" ca="1" si="23"/>
        <v>0</v>
      </c>
      <c r="BS20" s="9"/>
      <c r="BT20" s="12"/>
      <c r="BU20" s="7">
        <f t="shared" ca="1" si="24"/>
        <v>0</v>
      </c>
      <c r="BV20" s="9"/>
      <c r="BW20" s="12"/>
      <c r="BX20" s="7">
        <f t="shared" ca="1" si="25"/>
        <v>0</v>
      </c>
      <c r="BY20" s="9"/>
      <c r="BZ20" s="12"/>
      <c r="CA20" s="7">
        <f t="shared" ca="1" si="26"/>
        <v>0</v>
      </c>
      <c r="CB20" s="9"/>
      <c r="CC20" s="12"/>
      <c r="CD20" s="7">
        <f t="shared" ca="1" si="27"/>
        <v>0</v>
      </c>
      <c r="CE20" s="9"/>
      <c r="CF20" s="12"/>
      <c r="CG20" s="7">
        <f t="shared" ca="1" si="28"/>
        <v>0</v>
      </c>
      <c r="CH20" s="9"/>
      <c r="CI20" s="12"/>
      <c r="CJ20" s="27">
        <f t="shared" ca="1" si="29"/>
        <v>0</v>
      </c>
      <c r="CK20" s="9"/>
      <c r="CL20" s="12"/>
      <c r="CM20" s="27">
        <f t="shared" ca="1" si="30"/>
        <v>0</v>
      </c>
      <c r="CN20" s="9"/>
      <c r="CO20" s="12"/>
      <c r="CP20" s="7">
        <f t="shared" ca="1" si="31"/>
        <v>0</v>
      </c>
      <c r="CQ20" s="9"/>
      <c r="CR20" s="12"/>
      <c r="CS20" s="7">
        <f t="shared" ca="1" si="32"/>
        <v>0</v>
      </c>
      <c r="CT20" s="9"/>
      <c r="CU20" s="12"/>
      <c r="CV20" s="7">
        <f t="shared" ca="1" si="33"/>
        <v>0</v>
      </c>
      <c r="CW20" s="9"/>
      <c r="CX20" s="12"/>
      <c r="CY20" s="7">
        <f t="shared" ca="1" si="34"/>
        <v>0</v>
      </c>
      <c r="CZ20" s="9"/>
      <c r="DA20" s="12"/>
      <c r="DB20" s="7">
        <f t="shared" ca="1" si="35"/>
        <v>0</v>
      </c>
      <c r="DC20" s="9"/>
      <c r="DD20" s="12"/>
      <c r="DE20" s="7">
        <f t="shared" ca="1" si="36"/>
        <v>0</v>
      </c>
      <c r="DF20" s="9"/>
      <c r="DG20" s="12"/>
      <c r="DH20" s="7">
        <f t="shared" ca="1" si="37"/>
        <v>0</v>
      </c>
      <c r="DI20" s="9"/>
      <c r="DJ20" s="12"/>
      <c r="DK20" s="7">
        <f t="shared" ca="1" si="38"/>
        <v>0</v>
      </c>
      <c r="DL20" s="9"/>
      <c r="DM20" s="12"/>
      <c r="DN20" s="7">
        <f t="shared" ca="1" si="39"/>
        <v>0</v>
      </c>
      <c r="DO20" s="9"/>
      <c r="DP20" s="12"/>
      <c r="DQ20" s="7">
        <f t="shared" ca="1" si="40"/>
        <v>0</v>
      </c>
      <c r="DR20" s="9"/>
      <c r="DS20" s="12"/>
      <c r="DT20" s="7">
        <f t="shared" ca="1" si="41"/>
        <v>0</v>
      </c>
      <c r="DU20" s="9"/>
      <c r="DV20" s="12"/>
      <c r="DW20" s="7">
        <f t="shared" ca="1" si="42"/>
        <v>0</v>
      </c>
      <c r="DX20" s="9"/>
      <c r="DY20" s="12"/>
      <c r="DZ20" s="7">
        <f t="shared" ca="1" si="43"/>
        <v>0</v>
      </c>
      <c r="EA20" s="9"/>
      <c r="EB20" s="12"/>
      <c r="EC20" s="7">
        <f t="shared" ca="1" si="44"/>
        <v>0</v>
      </c>
      <c r="ED20" s="9"/>
      <c r="EE20" s="12"/>
      <c r="EF20" s="7">
        <f t="shared" ca="1" si="45"/>
        <v>0</v>
      </c>
      <c r="EG20" s="9"/>
      <c r="EH20" s="12"/>
      <c r="EI20" s="7">
        <f t="shared" ca="1" si="46"/>
        <v>0</v>
      </c>
      <c r="EJ20" s="9"/>
      <c r="EK20" s="12"/>
      <c r="EL20" s="7">
        <f t="shared" ca="1" si="47"/>
        <v>0</v>
      </c>
      <c r="EM20" s="9"/>
      <c r="EN20" s="12"/>
      <c r="EO20" s="7">
        <f t="shared" ca="1" si="48"/>
        <v>0</v>
      </c>
      <c r="EP20" s="9"/>
      <c r="EQ20" s="12"/>
      <c r="ER20" s="7">
        <f t="shared" ca="1" si="49"/>
        <v>0</v>
      </c>
      <c r="ES20" s="9"/>
      <c r="ET20" s="179">
        <f t="shared" ca="1" si="50"/>
        <v>20</v>
      </c>
      <c r="EU20" s="168" t="str">
        <f t="shared" si="51"/>
        <v>Сидоров Роман - Сагиева Мадина</v>
      </c>
      <c r="EV20" s="169"/>
      <c r="EW20" s="170"/>
      <c r="EX20" s="31">
        <f t="shared" ca="1" si="52"/>
        <v>11</v>
      </c>
    </row>
    <row r="21" spans="1:155" ht="15.75" customHeight="1" thickBot="1" x14ac:dyDescent="0.3">
      <c r="A21" s="28">
        <f t="shared" si="0"/>
        <v>12</v>
      </c>
      <c r="B21" s="285" t="s">
        <v>127</v>
      </c>
      <c r="C21" s="12"/>
      <c r="D21" s="162">
        <f t="shared" ca="1" si="1"/>
        <v>0</v>
      </c>
      <c r="E21" s="30"/>
      <c r="F21" s="12"/>
      <c r="G21" s="126">
        <f t="shared" ca="1" si="2"/>
        <v>0</v>
      </c>
      <c r="H21" s="30"/>
      <c r="I21" s="12"/>
      <c r="J21" s="126">
        <f t="shared" ca="1" si="3"/>
        <v>0</v>
      </c>
      <c r="K21" s="30"/>
      <c r="L21" s="12"/>
      <c r="M21" s="126">
        <f t="shared" ca="1" si="4"/>
        <v>0</v>
      </c>
      <c r="N21" s="30"/>
      <c r="O21" s="12"/>
      <c r="P21" s="126">
        <f t="shared" ca="1" si="5"/>
        <v>0</v>
      </c>
      <c r="Q21" s="30"/>
      <c r="R21" s="12">
        <v>98</v>
      </c>
      <c r="S21" s="126">
        <f t="shared" ca="1" si="6"/>
        <v>18</v>
      </c>
      <c r="T21" s="30"/>
      <c r="U21" s="12"/>
      <c r="V21" s="27">
        <f t="shared" ca="1" si="7"/>
        <v>0</v>
      </c>
      <c r="W21" s="30"/>
      <c r="X21" s="12"/>
      <c r="Y21" s="27">
        <f t="shared" ca="1" si="8"/>
        <v>0</v>
      </c>
      <c r="Z21" s="30"/>
      <c r="AA21" s="12"/>
      <c r="AB21" s="27">
        <f t="shared" ca="1" si="9"/>
        <v>0</v>
      </c>
      <c r="AC21" s="30"/>
      <c r="AD21" s="12"/>
      <c r="AE21" s="27">
        <f t="shared" ca="1" si="10"/>
        <v>0</v>
      </c>
      <c r="AF21" s="30"/>
      <c r="AG21" s="12"/>
      <c r="AH21" s="27">
        <f t="shared" ca="1" si="11"/>
        <v>0</v>
      </c>
      <c r="AI21" s="30"/>
      <c r="AJ21" s="12"/>
      <c r="AK21" s="27">
        <f t="shared" ca="1" si="12"/>
        <v>0</v>
      </c>
      <c r="AL21" s="30"/>
      <c r="AM21" s="12"/>
      <c r="AN21" s="27">
        <f t="shared" ca="1" si="13"/>
        <v>0</v>
      </c>
      <c r="AO21" s="30"/>
      <c r="AP21" s="12"/>
      <c r="AQ21" s="27">
        <f t="shared" ca="1" si="14"/>
        <v>0</v>
      </c>
      <c r="AR21" s="30"/>
      <c r="AS21" s="12"/>
      <c r="AT21" s="7">
        <f t="shared" ca="1" si="15"/>
        <v>0</v>
      </c>
      <c r="AU21" s="30"/>
      <c r="AV21" s="12"/>
      <c r="AW21" s="7">
        <f t="shared" ca="1" si="16"/>
        <v>0</v>
      </c>
      <c r="AX21" s="30"/>
      <c r="AY21" s="12"/>
      <c r="AZ21" s="7">
        <f t="shared" ca="1" si="17"/>
        <v>0</v>
      </c>
      <c r="BA21" s="30"/>
      <c r="BB21" s="12"/>
      <c r="BC21" s="7">
        <f t="shared" ca="1" si="18"/>
        <v>0</v>
      </c>
      <c r="BD21" s="30"/>
      <c r="BE21" s="12"/>
      <c r="BF21" s="7">
        <f t="shared" ca="1" si="19"/>
        <v>0</v>
      </c>
      <c r="BG21" s="30"/>
      <c r="BH21" s="12"/>
      <c r="BI21" s="7">
        <f t="shared" ca="1" si="20"/>
        <v>0</v>
      </c>
      <c r="BJ21" s="30"/>
      <c r="BK21" s="12"/>
      <c r="BL21" s="7">
        <f t="shared" ca="1" si="21"/>
        <v>0</v>
      </c>
      <c r="BM21" s="30"/>
      <c r="BN21" s="12"/>
      <c r="BO21" s="7">
        <f t="shared" ca="1" si="22"/>
        <v>0</v>
      </c>
      <c r="BP21" s="30"/>
      <c r="BQ21" s="12"/>
      <c r="BR21" s="7">
        <f t="shared" ca="1" si="23"/>
        <v>0</v>
      </c>
      <c r="BS21" s="30"/>
      <c r="BT21" s="12"/>
      <c r="BU21" s="27">
        <f t="shared" ca="1" si="24"/>
        <v>0</v>
      </c>
      <c r="BV21" s="30"/>
      <c r="BW21" s="12"/>
      <c r="BX21" s="27">
        <f t="shared" ca="1" si="25"/>
        <v>0</v>
      </c>
      <c r="BY21" s="30"/>
      <c r="BZ21" s="12"/>
      <c r="CA21" s="27">
        <f t="shared" ca="1" si="26"/>
        <v>0</v>
      </c>
      <c r="CB21" s="30"/>
      <c r="CC21" s="12"/>
      <c r="CD21" s="7">
        <f t="shared" ca="1" si="27"/>
        <v>0</v>
      </c>
      <c r="CE21" s="30"/>
      <c r="CF21" s="12"/>
      <c r="CG21" s="7">
        <f t="shared" ca="1" si="28"/>
        <v>0</v>
      </c>
      <c r="CH21" s="30"/>
      <c r="CI21" s="12"/>
      <c r="CJ21" s="27">
        <f t="shared" ca="1" si="29"/>
        <v>0</v>
      </c>
      <c r="CK21" s="30"/>
      <c r="CL21" s="12"/>
      <c r="CM21" s="27">
        <f t="shared" ca="1" si="30"/>
        <v>0</v>
      </c>
      <c r="CN21" s="30"/>
      <c r="CO21" s="12"/>
      <c r="CP21" s="27">
        <f t="shared" ca="1" si="31"/>
        <v>0</v>
      </c>
      <c r="CQ21" s="30"/>
      <c r="CR21" s="12"/>
      <c r="CS21" s="27">
        <f t="shared" ca="1" si="32"/>
        <v>0</v>
      </c>
      <c r="CT21" s="30"/>
      <c r="CU21" s="12"/>
      <c r="CV21" s="27">
        <f t="shared" ca="1" si="33"/>
        <v>0</v>
      </c>
      <c r="CW21" s="30"/>
      <c r="CX21" s="12"/>
      <c r="CY21" s="27">
        <f t="shared" ca="1" si="34"/>
        <v>0</v>
      </c>
      <c r="CZ21" s="30"/>
      <c r="DA21" s="12"/>
      <c r="DB21" s="27">
        <f t="shared" ca="1" si="35"/>
        <v>0</v>
      </c>
      <c r="DC21" s="30"/>
      <c r="DD21" s="12"/>
      <c r="DE21" s="27">
        <f t="shared" ca="1" si="36"/>
        <v>0</v>
      </c>
      <c r="DF21" s="30"/>
      <c r="DG21" s="12"/>
      <c r="DH21" s="27">
        <f t="shared" ca="1" si="37"/>
        <v>0</v>
      </c>
      <c r="DI21" s="30"/>
      <c r="DJ21" s="12"/>
      <c r="DK21" s="7">
        <f t="shared" ca="1" si="38"/>
        <v>0</v>
      </c>
      <c r="DL21" s="30"/>
      <c r="DM21" s="12"/>
      <c r="DN21" s="7">
        <f t="shared" ca="1" si="39"/>
        <v>0</v>
      </c>
      <c r="DO21" s="30"/>
      <c r="DP21" s="12"/>
      <c r="DQ21" s="7">
        <f t="shared" ca="1" si="40"/>
        <v>0</v>
      </c>
      <c r="DR21" s="30"/>
      <c r="DS21" s="12"/>
      <c r="DT21" s="7">
        <f t="shared" ca="1" si="41"/>
        <v>0</v>
      </c>
      <c r="DU21" s="30"/>
      <c r="DV21" s="12"/>
      <c r="DW21" s="7">
        <f t="shared" ca="1" si="42"/>
        <v>0</v>
      </c>
      <c r="DX21" s="30"/>
      <c r="DY21" s="12"/>
      <c r="DZ21" s="7">
        <f t="shared" ca="1" si="43"/>
        <v>0</v>
      </c>
      <c r="EA21" s="30"/>
      <c r="EB21" s="12"/>
      <c r="EC21" s="7">
        <f t="shared" ca="1" si="44"/>
        <v>0</v>
      </c>
      <c r="ED21" s="30"/>
      <c r="EE21" s="12"/>
      <c r="EF21" s="7">
        <f t="shared" ca="1" si="45"/>
        <v>0</v>
      </c>
      <c r="EG21" s="30"/>
      <c r="EH21" s="12"/>
      <c r="EI21" s="7">
        <f t="shared" ca="1" si="46"/>
        <v>0</v>
      </c>
      <c r="EJ21" s="30"/>
      <c r="EK21" s="12"/>
      <c r="EL21" s="7">
        <f t="shared" ca="1" si="47"/>
        <v>0</v>
      </c>
      <c r="EM21" s="30"/>
      <c r="EN21" s="12"/>
      <c r="EO21" s="7">
        <f t="shared" ca="1" si="48"/>
        <v>0</v>
      </c>
      <c r="EP21" s="30"/>
      <c r="EQ21" s="12"/>
      <c r="ER21" s="7">
        <f t="shared" ca="1" si="49"/>
        <v>0</v>
      </c>
      <c r="ES21" s="30"/>
      <c r="ET21" s="179">
        <f t="shared" ca="1" si="50"/>
        <v>18</v>
      </c>
      <c r="EU21" s="168" t="str">
        <f t="shared" si="51"/>
        <v>Баканов Ярослав - Каскевич Василина</v>
      </c>
      <c r="EV21" s="169"/>
      <c r="EW21" s="170"/>
      <c r="EX21" s="31">
        <f t="shared" ca="1" si="52"/>
        <v>12</v>
      </c>
    </row>
    <row r="22" spans="1:155" ht="15.75" customHeight="1" thickBot="1" x14ac:dyDescent="0.3">
      <c r="A22" s="220">
        <f t="shared" si="0"/>
        <v>13</v>
      </c>
      <c r="B22" s="66" t="s">
        <v>18</v>
      </c>
      <c r="C22" s="247"/>
      <c r="D22" s="231">
        <f t="shared" ca="1" si="1"/>
        <v>0</v>
      </c>
      <c r="E22" s="61"/>
      <c r="F22" s="35"/>
      <c r="G22" s="245">
        <f t="shared" ca="1" si="2"/>
        <v>0</v>
      </c>
      <c r="H22" s="61"/>
      <c r="I22" s="35"/>
      <c r="J22" s="245">
        <f t="shared" ca="1" si="3"/>
        <v>0</v>
      </c>
      <c r="K22" s="61"/>
      <c r="L22" s="35"/>
      <c r="M22" s="245">
        <f t="shared" ca="1" si="4"/>
        <v>0</v>
      </c>
      <c r="N22" s="61"/>
      <c r="O22" s="35"/>
      <c r="P22" s="245">
        <f t="shared" ca="1" si="5"/>
        <v>0</v>
      </c>
      <c r="Q22" s="61"/>
      <c r="R22" s="35"/>
      <c r="S22" s="245">
        <f t="shared" ca="1" si="6"/>
        <v>0</v>
      </c>
      <c r="T22" s="61"/>
      <c r="U22" s="35"/>
      <c r="V22" s="36">
        <f t="shared" ca="1" si="7"/>
        <v>0</v>
      </c>
      <c r="W22" s="61"/>
      <c r="X22" s="35"/>
      <c r="Y22" s="36">
        <f t="shared" ca="1" si="8"/>
        <v>0</v>
      </c>
      <c r="Z22" s="61"/>
      <c r="AA22" s="35"/>
      <c r="AB22" s="36">
        <f t="shared" ca="1" si="9"/>
        <v>0</v>
      </c>
      <c r="AC22" s="61"/>
      <c r="AD22" s="35"/>
      <c r="AE22" s="36">
        <f t="shared" ca="1" si="10"/>
        <v>0</v>
      </c>
      <c r="AF22" s="61"/>
      <c r="AG22" s="35"/>
      <c r="AH22" s="36">
        <f t="shared" ca="1" si="11"/>
        <v>0</v>
      </c>
      <c r="AI22" s="61"/>
      <c r="AJ22" s="35">
        <v>8</v>
      </c>
      <c r="AK22" s="36">
        <f t="shared" ca="1" si="12"/>
        <v>3</v>
      </c>
      <c r="AL22" s="61"/>
      <c r="AM22" s="35"/>
      <c r="AN22" s="36">
        <f t="shared" ca="1" si="13"/>
        <v>0</v>
      </c>
      <c r="AO22" s="61"/>
      <c r="AP22" s="35"/>
      <c r="AQ22" s="36">
        <f t="shared" ca="1" si="14"/>
        <v>0</v>
      </c>
      <c r="AR22" s="61"/>
      <c r="AS22" s="35">
        <v>8</v>
      </c>
      <c r="AT22" s="36">
        <f t="shared" ca="1" si="15"/>
        <v>10</v>
      </c>
      <c r="AU22" s="61"/>
      <c r="AV22" s="35"/>
      <c r="AW22" s="36">
        <f t="shared" ca="1" si="16"/>
        <v>0</v>
      </c>
      <c r="AX22" s="61"/>
      <c r="AY22" s="35"/>
      <c r="AZ22" s="36">
        <f t="shared" ca="1" si="17"/>
        <v>0</v>
      </c>
      <c r="BA22" s="61"/>
      <c r="BB22" s="35"/>
      <c r="BC22" s="36">
        <f t="shared" ca="1" si="18"/>
        <v>0</v>
      </c>
      <c r="BD22" s="61"/>
      <c r="BE22" s="35"/>
      <c r="BF22" s="36">
        <f t="shared" ca="1" si="19"/>
        <v>0</v>
      </c>
      <c r="BG22" s="61"/>
      <c r="BH22" s="35"/>
      <c r="BI22" s="36">
        <f t="shared" ca="1" si="20"/>
        <v>0</v>
      </c>
      <c r="BJ22" s="61"/>
      <c r="BK22" s="35"/>
      <c r="BL22" s="36">
        <f t="shared" ca="1" si="21"/>
        <v>0</v>
      </c>
      <c r="BM22" s="61"/>
      <c r="BN22" s="35"/>
      <c r="BO22" s="36">
        <f t="shared" ca="1" si="22"/>
        <v>0</v>
      </c>
      <c r="BP22" s="61"/>
      <c r="BQ22" s="35"/>
      <c r="BR22" s="36">
        <f t="shared" ca="1" si="23"/>
        <v>0</v>
      </c>
      <c r="BS22" s="61"/>
      <c r="BT22" s="35"/>
      <c r="BU22" s="36">
        <f t="shared" ca="1" si="24"/>
        <v>0</v>
      </c>
      <c r="BV22" s="61"/>
      <c r="BW22" s="35"/>
      <c r="BX22" s="36">
        <f t="shared" ca="1" si="25"/>
        <v>0</v>
      </c>
      <c r="BY22" s="61"/>
      <c r="BZ22" s="35"/>
      <c r="CA22" s="36">
        <f t="shared" ca="1" si="26"/>
        <v>0</v>
      </c>
      <c r="CB22" s="61"/>
      <c r="CC22" s="35"/>
      <c r="CD22" s="36">
        <f t="shared" ca="1" si="27"/>
        <v>0</v>
      </c>
      <c r="CE22" s="61"/>
      <c r="CF22" s="35"/>
      <c r="CG22" s="36">
        <f t="shared" ca="1" si="28"/>
        <v>0</v>
      </c>
      <c r="CH22" s="61"/>
      <c r="CI22" s="35"/>
      <c r="CJ22" s="36">
        <f t="shared" ca="1" si="29"/>
        <v>0</v>
      </c>
      <c r="CK22" s="61"/>
      <c r="CL22" s="35"/>
      <c r="CM22" s="36">
        <f t="shared" ca="1" si="30"/>
        <v>0</v>
      </c>
      <c r="CN22" s="61"/>
      <c r="CO22" s="35"/>
      <c r="CP22" s="36">
        <f t="shared" ca="1" si="31"/>
        <v>0</v>
      </c>
      <c r="CQ22" s="61"/>
      <c r="CR22" s="35"/>
      <c r="CS22" s="36">
        <f t="shared" ca="1" si="32"/>
        <v>0</v>
      </c>
      <c r="CT22" s="61"/>
      <c r="CU22" s="35"/>
      <c r="CV22" s="36">
        <f t="shared" ca="1" si="33"/>
        <v>0</v>
      </c>
      <c r="CW22" s="61"/>
      <c r="CX22" s="35"/>
      <c r="CY22" s="36">
        <f t="shared" ca="1" si="34"/>
        <v>0</v>
      </c>
      <c r="CZ22" s="61"/>
      <c r="DA22" s="35"/>
      <c r="DB22" s="36">
        <f t="shared" ca="1" si="35"/>
        <v>0</v>
      </c>
      <c r="DC22" s="61"/>
      <c r="DD22" s="35"/>
      <c r="DE22" s="36">
        <f t="shared" ca="1" si="36"/>
        <v>0</v>
      </c>
      <c r="DF22" s="61"/>
      <c r="DG22" s="35"/>
      <c r="DH22" s="36">
        <f t="shared" ca="1" si="37"/>
        <v>0</v>
      </c>
      <c r="DI22" s="61"/>
      <c r="DJ22" s="35"/>
      <c r="DK22" s="36">
        <f t="shared" ca="1" si="38"/>
        <v>0</v>
      </c>
      <c r="DL22" s="61"/>
      <c r="DM22" s="35"/>
      <c r="DN22" s="36">
        <f t="shared" ca="1" si="39"/>
        <v>0</v>
      </c>
      <c r="DO22" s="61"/>
      <c r="DP22" s="35"/>
      <c r="DQ22" s="36">
        <f t="shared" ca="1" si="40"/>
        <v>0</v>
      </c>
      <c r="DR22" s="61"/>
      <c r="DS22" s="35"/>
      <c r="DT22" s="36">
        <f t="shared" ca="1" si="41"/>
        <v>0</v>
      </c>
      <c r="DU22" s="61"/>
      <c r="DV22" s="35"/>
      <c r="DW22" s="36">
        <f t="shared" ca="1" si="42"/>
        <v>0</v>
      </c>
      <c r="DX22" s="61"/>
      <c r="DY22" s="35"/>
      <c r="DZ22" s="36">
        <f t="shared" ca="1" si="43"/>
        <v>0</v>
      </c>
      <c r="EA22" s="61"/>
      <c r="EB22" s="35"/>
      <c r="EC22" s="36">
        <f t="shared" ca="1" si="44"/>
        <v>0</v>
      </c>
      <c r="ED22" s="61"/>
      <c r="EE22" s="35"/>
      <c r="EF22" s="36">
        <f t="shared" ca="1" si="45"/>
        <v>0</v>
      </c>
      <c r="EG22" s="61"/>
      <c r="EH22" s="35"/>
      <c r="EI22" s="36">
        <f t="shared" ca="1" si="46"/>
        <v>0</v>
      </c>
      <c r="EJ22" s="61"/>
      <c r="EK22" s="230"/>
      <c r="EL22" s="36">
        <f t="shared" ca="1" si="47"/>
        <v>0</v>
      </c>
      <c r="EM22" s="61"/>
      <c r="EN22" s="230"/>
      <c r="EO22" s="36">
        <f t="shared" ca="1" si="48"/>
        <v>0</v>
      </c>
      <c r="EP22" s="61"/>
      <c r="EQ22" s="230"/>
      <c r="ER22" s="36">
        <f t="shared" ca="1" si="49"/>
        <v>0</v>
      </c>
      <c r="ES22" s="61"/>
      <c r="ET22" s="246">
        <f t="shared" ca="1" si="50"/>
        <v>13</v>
      </c>
      <c r="EU22" s="211" t="str">
        <f t="shared" si="51"/>
        <v>Малахов Артём - Бельмесова Ольга</v>
      </c>
      <c r="EV22" s="212"/>
      <c r="EW22" s="213"/>
      <c r="EX22" s="228">
        <f t="shared" ca="1" si="52"/>
        <v>13</v>
      </c>
    </row>
    <row r="23" spans="1:155" ht="15.75" customHeight="1" thickBot="1" x14ac:dyDescent="0.3">
      <c r="A23" s="220">
        <f t="shared" si="0"/>
        <v>14</v>
      </c>
      <c r="B23" s="230" t="s">
        <v>95</v>
      </c>
      <c r="C23" s="247"/>
      <c r="D23" s="231">
        <f t="shared" ca="1" si="1"/>
        <v>0</v>
      </c>
      <c r="E23" s="85"/>
      <c r="F23" s="35"/>
      <c r="G23" s="245">
        <f t="shared" ca="1" si="2"/>
        <v>0</v>
      </c>
      <c r="H23" s="85"/>
      <c r="I23" s="35"/>
      <c r="J23" s="245">
        <f t="shared" ca="1" si="3"/>
        <v>0</v>
      </c>
      <c r="K23" s="85"/>
      <c r="L23" s="35"/>
      <c r="M23" s="245">
        <f t="shared" ca="1" si="4"/>
        <v>0</v>
      </c>
      <c r="N23" s="85"/>
      <c r="O23" s="35"/>
      <c r="P23" s="245">
        <f t="shared" ca="1" si="5"/>
        <v>0</v>
      </c>
      <c r="Q23" s="85"/>
      <c r="R23" s="35"/>
      <c r="S23" s="245">
        <f t="shared" ca="1" si="6"/>
        <v>0</v>
      </c>
      <c r="T23" s="85"/>
      <c r="U23" s="35"/>
      <c r="V23" s="84">
        <f t="shared" ca="1" si="7"/>
        <v>0</v>
      </c>
      <c r="W23" s="85"/>
      <c r="X23" s="35"/>
      <c r="Y23" s="84">
        <f t="shared" ca="1" si="8"/>
        <v>0</v>
      </c>
      <c r="Z23" s="85"/>
      <c r="AA23" s="35"/>
      <c r="AB23" s="84">
        <f t="shared" ca="1" si="9"/>
        <v>0</v>
      </c>
      <c r="AC23" s="85"/>
      <c r="AD23" s="35"/>
      <c r="AE23" s="84">
        <f t="shared" ca="1" si="10"/>
        <v>0</v>
      </c>
      <c r="AF23" s="85"/>
      <c r="AG23" s="35"/>
      <c r="AH23" s="84">
        <f t="shared" ca="1" si="11"/>
        <v>0</v>
      </c>
      <c r="AI23" s="85"/>
      <c r="AJ23" s="35"/>
      <c r="AK23" s="84">
        <f t="shared" ca="1" si="12"/>
        <v>0</v>
      </c>
      <c r="AL23" s="85"/>
      <c r="AM23" s="35">
        <v>10</v>
      </c>
      <c r="AN23" s="84">
        <f t="shared" ca="1" si="13"/>
        <v>8</v>
      </c>
      <c r="AO23" s="85"/>
      <c r="AP23" s="35"/>
      <c r="AQ23" s="84">
        <f t="shared" ca="1" si="14"/>
        <v>0</v>
      </c>
      <c r="AR23" s="85"/>
      <c r="AS23" s="35"/>
      <c r="AT23" s="84">
        <f t="shared" ca="1" si="15"/>
        <v>0</v>
      </c>
      <c r="AU23" s="85"/>
      <c r="AV23" s="35"/>
      <c r="AW23" s="84">
        <f t="shared" ca="1" si="16"/>
        <v>0</v>
      </c>
      <c r="AX23" s="85"/>
      <c r="AY23" s="35"/>
      <c r="AZ23" s="84">
        <f t="shared" ca="1" si="17"/>
        <v>0</v>
      </c>
      <c r="BA23" s="85"/>
      <c r="BB23" s="35"/>
      <c r="BC23" s="84">
        <f t="shared" ca="1" si="18"/>
        <v>0</v>
      </c>
      <c r="BD23" s="85"/>
      <c r="BE23" s="35"/>
      <c r="BF23" s="84">
        <f t="shared" ca="1" si="19"/>
        <v>0</v>
      </c>
      <c r="BG23" s="85"/>
      <c r="BH23" s="35"/>
      <c r="BI23" s="84">
        <f t="shared" ca="1" si="20"/>
        <v>0</v>
      </c>
      <c r="BJ23" s="85"/>
      <c r="BK23" s="35"/>
      <c r="BL23" s="84">
        <f t="shared" ca="1" si="21"/>
        <v>0</v>
      </c>
      <c r="BM23" s="85"/>
      <c r="BN23" s="35"/>
      <c r="BO23" s="84">
        <f t="shared" ca="1" si="22"/>
        <v>0</v>
      </c>
      <c r="BP23" s="85"/>
      <c r="BQ23" s="35"/>
      <c r="BR23" s="84">
        <f t="shared" ca="1" si="23"/>
        <v>0</v>
      </c>
      <c r="BS23" s="85"/>
      <c r="BT23" s="35"/>
      <c r="BU23" s="84">
        <f t="shared" ca="1" si="24"/>
        <v>0</v>
      </c>
      <c r="BV23" s="85"/>
      <c r="BW23" s="35"/>
      <c r="BX23" s="84">
        <f t="shared" ca="1" si="25"/>
        <v>0</v>
      </c>
      <c r="BY23" s="85"/>
      <c r="BZ23" s="35"/>
      <c r="CA23" s="84">
        <f t="shared" ca="1" si="26"/>
        <v>0</v>
      </c>
      <c r="CB23" s="85"/>
      <c r="CC23" s="35"/>
      <c r="CD23" s="84">
        <f t="shared" ca="1" si="27"/>
        <v>0</v>
      </c>
      <c r="CE23" s="85"/>
      <c r="CF23" s="35"/>
      <c r="CG23" s="84">
        <f t="shared" ca="1" si="28"/>
        <v>0</v>
      </c>
      <c r="CH23" s="85"/>
      <c r="CI23" s="35"/>
      <c r="CJ23" s="36">
        <f t="shared" ca="1" si="29"/>
        <v>0</v>
      </c>
      <c r="CK23" s="85"/>
      <c r="CL23" s="35"/>
      <c r="CM23" s="36">
        <f t="shared" ca="1" si="30"/>
        <v>0</v>
      </c>
      <c r="CN23" s="85"/>
      <c r="CO23" s="35"/>
      <c r="CP23" s="84">
        <f t="shared" ca="1" si="31"/>
        <v>0</v>
      </c>
      <c r="CQ23" s="85"/>
      <c r="CR23" s="35"/>
      <c r="CS23" s="84">
        <f t="shared" ca="1" si="32"/>
        <v>0</v>
      </c>
      <c r="CT23" s="85"/>
      <c r="CU23" s="35"/>
      <c r="CV23" s="84">
        <f t="shared" ca="1" si="33"/>
        <v>0</v>
      </c>
      <c r="CW23" s="85"/>
      <c r="CX23" s="35"/>
      <c r="CY23" s="84">
        <f t="shared" ca="1" si="34"/>
        <v>0</v>
      </c>
      <c r="CZ23" s="85"/>
      <c r="DA23" s="35"/>
      <c r="DB23" s="84">
        <f t="shared" ca="1" si="35"/>
        <v>0</v>
      </c>
      <c r="DC23" s="85"/>
      <c r="DD23" s="35"/>
      <c r="DE23" s="84">
        <f t="shared" ca="1" si="36"/>
        <v>0</v>
      </c>
      <c r="DF23" s="85"/>
      <c r="DG23" s="35"/>
      <c r="DH23" s="84">
        <f t="shared" ca="1" si="37"/>
        <v>0</v>
      </c>
      <c r="DI23" s="85"/>
      <c r="DJ23" s="35"/>
      <c r="DK23" s="84">
        <f t="shared" ca="1" si="38"/>
        <v>0</v>
      </c>
      <c r="DL23" s="85"/>
      <c r="DM23" s="35"/>
      <c r="DN23" s="84">
        <f t="shared" ca="1" si="39"/>
        <v>0</v>
      </c>
      <c r="DO23" s="85"/>
      <c r="DP23" s="35"/>
      <c r="DQ23" s="84">
        <f t="shared" ca="1" si="40"/>
        <v>0</v>
      </c>
      <c r="DR23" s="85"/>
      <c r="DS23" s="35"/>
      <c r="DT23" s="84">
        <f t="shared" ca="1" si="41"/>
        <v>0</v>
      </c>
      <c r="DU23" s="85"/>
      <c r="DV23" s="35"/>
      <c r="DW23" s="84">
        <f t="shared" ca="1" si="42"/>
        <v>0</v>
      </c>
      <c r="DX23" s="85"/>
      <c r="DY23" s="35"/>
      <c r="DZ23" s="84">
        <f t="shared" ca="1" si="43"/>
        <v>0</v>
      </c>
      <c r="EA23" s="85"/>
      <c r="EB23" s="35"/>
      <c r="EC23" s="84">
        <f t="shared" ca="1" si="44"/>
        <v>0</v>
      </c>
      <c r="ED23" s="85"/>
      <c r="EE23" s="35"/>
      <c r="EF23" s="84">
        <f t="shared" ca="1" si="45"/>
        <v>0</v>
      </c>
      <c r="EG23" s="85"/>
      <c r="EH23" s="35"/>
      <c r="EI23" s="84">
        <f t="shared" ca="1" si="46"/>
        <v>0</v>
      </c>
      <c r="EJ23" s="85"/>
      <c r="EK23" s="35"/>
      <c r="EL23" s="84">
        <f t="shared" ca="1" si="47"/>
        <v>0</v>
      </c>
      <c r="EM23" s="85"/>
      <c r="EN23" s="35"/>
      <c r="EO23" s="84">
        <f t="shared" ca="1" si="48"/>
        <v>0</v>
      </c>
      <c r="EP23" s="85"/>
      <c r="EQ23" s="35"/>
      <c r="ER23" s="84">
        <f t="shared" ca="1" si="49"/>
        <v>0</v>
      </c>
      <c r="ES23" s="85"/>
      <c r="ET23" s="246">
        <f t="shared" ca="1" si="50"/>
        <v>8</v>
      </c>
      <c r="EU23" s="254" t="str">
        <f t="shared" ref="EU23:EU24" si="53">B23</f>
        <v>Клепиков Степан - Мордуева София</v>
      </c>
      <c r="EV23" s="255"/>
      <c r="EW23" s="256"/>
      <c r="EX23" s="228">
        <f t="shared" ref="EX23:EX24" ca="1" si="54">IF(ET23&gt;0,RANK(ET23,$ET$10:$ET$26),0)</f>
        <v>14</v>
      </c>
    </row>
    <row r="24" spans="1:155" ht="15.75" customHeight="1" thickBot="1" x14ac:dyDescent="0.3">
      <c r="A24" s="28">
        <f t="shared" si="0"/>
        <v>15</v>
      </c>
      <c r="B24" s="66" t="s">
        <v>164</v>
      </c>
      <c r="C24" s="12"/>
      <c r="D24" s="162">
        <f t="shared" ca="1" si="1"/>
        <v>0</v>
      </c>
      <c r="E24" s="30"/>
      <c r="F24" s="12"/>
      <c r="G24" s="126">
        <f t="shared" ca="1" si="2"/>
        <v>0</v>
      </c>
      <c r="H24" s="30"/>
      <c r="I24" s="12"/>
      <c r="J24" s="126">
        <f t="shared" ca="1" si="3"/>
        <v>0</v>
      </c>
      <c r="K24" s="30"/>
      <c r="L24" s="12"/>
      <c r="M24" s="126">
        <f t="shared" ca="1" si="4"/>
        <v>0</v>
      </c>
      <c r="N24" s="30"/>
      <c r="O24" s="12"/>
      <c r="P24" s="126">
        <f t="shared" ca="1" si="5"/>
        <v>0</v>
      </c>
      <c r="Q24" s="30"/>
      <c r="R24" s="12"/>
      <c r="S24" s="126">
        <f t="shared" ca="1" si="6"/>
        <v>0</v>
      </c>
      <c r="T24" s="30"/>
      <c r="U24" s="12"/>
      <c r="V24" s="27">
        <f t="shared" ca="1" si="7"/>
        <v>0</v>
      </c>
      <c r="W24" s="30"/>
      <c r="X24" s="12"/>
      <c r="Y24" s="27">
        <f t="shared" ca="1" si="8"/>
        <v>0</v>
      </c>
      <c r="Z24" s="30"/>
      <c r="AA24" s="12"/>
      <c r="AB24" s="27">
        <f t="shared" ca="1" si="9"/>
        <v>0</v>
      </c>
      <c r="AC24" s="30"/>
      <c r="AD24" s="12"/>
      <c r="AE24" s="27">
        <f t="shared" ca="1" si="10"/>
        <v>0</v>
      </c>
      <c r="AF24" s="30"/>
      <c r="AG24" s="12"/>
      <c r="AH24" s="27">
        <f t="shared" ca="1" si="11"/>
        <v>0</v>
      </c>
      <c r="AI24" s="30"/>
      <c r="AJ24" s="12">
        <v>7</v>
      </c>
      <c r="AK24" s="27">
        <f t="shared" ca="1" si="12"/>
        <v>3</v>
      </c>
      <c r="AL24" s="30"/>
      <c r="AM24" s="12"/>
      <c r="AN24" s="27">
        <f t="shared" ca="1" si="13"/>
        <v>0</v>
      </c>
      <c r="AO24" s="30"/>
      <c r="AP24" s="12">
        <v>5</v>
      </c>
      <c r="AQ24" s="27">
        <f t="shared" ca="1" si="14"/>
        <v>5</v>
      </c>
      <c r="AR24" s="30"/>
      <c r="AS24" s="12"/>
      <c r="AT24" s="7">
        <f t="shared" ca="1" si="15"/>
        <v>0</v>
      </c>
      <c r="AU24" s="30"/>
      <c r="AV24" s="12"/>
      <c r="AW24" s="7">
        <f t="shared" ca="1" si="16"/>
        <v>0</v>
      </c>
      <c r="AX24" s="30"/>
      <c r="AY24" s="12"/>
      <c r="AZ24" s="7">
        <f t="shared" ca="1" si="17"/>
        <v>0</v>
      </c>
      <c r="BA24" s="30"/>
      <c r="BB24" s="12"/>
      <c r="BC24" s="7">
        <f t="shared" ca="1" si="18"/>
        <v>0</v>
      </c>
      <c r="BD24" s="30"/>
      <c r="BE24" s="12"/>
      <c r="BF24" s="7">
        <f t="shared" ca="1" si="19"/>
        <v>0</v>
      </c>
      <c r="BG24" s="30"/>
      <c r="BH24" s="12"/>
      <c r="BI24" s="7">
        <f t="shared" ca="1" si="20"/>
        <v>0</v>
      </c>
      <c r="BJ24" s="30"/>
      <c r="BK24" s="12"/>
      <c r="BL24" s="7">
        <f t="shared" ca="1" si="21"/>
        <v>0</v>
      </c>
      <c r="BM24" s="30"/>
      <c r="BN24" s="12"/>
      <c r="BO24" s="7">
        <f t="shared" ca="1" si="22"/>
        <v>0</v>
      </c>
      <c r="BP24" s="30"/>
      <c r="BQ24" s="12"/>
      <c r="BR24" s="7">
        <f t="shared" ca="1" si="23"/>
        <v>0</v>
      </c>
      <c r="BS24" s="30"/>
      <c r="BT24" s="12"/>
      <c r="BU24" s="27">
        <f t="shared" ca="1" si="24"/>
        <v>0</v>
      </c>
      <c r="BV24" s="30"/>
      <c r="BW24" s="12"/>
      <c r="BX24" s="27">
        <f t="shared" ca="1" si="25"/>
        <v>0</v>
      </c>
      <c r="BY24" s="30"/>
      <c r="BZ24" s="12"/>
      <c r="CA24" s="27">
        <f t="shared" ca="1" si="26"/>
        <v>0</v>
      </c>
      <c r="CB24" s="30"/>
      <c r="CC24" s="12"/>
      <c r="CD24" s="7">
        <f t="shared" ca="1" si="27"/>
        <v>0</v>
      </c>
      <c r="CE24" s="30"/>
      <c r="CF24" s="12"/>
      <c r="CG24" s="7">
        <f t="shared" ca="1" si="28"/>
        <v>0</v>
      </c>
      <c r="CH24" s="30"/>
      <c r="CI24" s="12"/>
      <c r="CJ24" s="27">
        <f t="shared" ca="1" si="29"/>
        <v>0</v>
      </c>
      <c r="CK24" s="30"/>
      <c r="CL24" s="12"/>
      <c r="CM24" s="27">
        <f t="shared" ca="1" si="30"/>
        <v>0</v>
      </c>
      <c r="CN24" s="30"/>
      <c r="CO24" s="12"/>
      <c r="CP24" s="27">
        <f t="shared" ca="1" si="31"/>
        <v>0</v>
      </c>
      <c r="CQ24" s="30"/>
      <c r="CR24" s="12"/>
      <c r="CS24" s="27">
        <f t="shared" ca="1" si="32"/>
        <v>0</v>
      </c>
      <c r="CT24" s="30"/>
      <c r="CU24" s="12"/>
      <c r="CV24" s="27">
        <f t="shared" ca="1" si="33"/>
        <v>0</v>
      </c>
      <c r="CW24" s="30"/>
      <c r="CX24" s="12"/>
      <c r="CY24" s="27">
        <f t="shared" ca="1" si="34"/>
        <v>0</v>
      </c>
      <c r="CZ24" s="30"/>
      <c r="DA24" s="12"/>
      <c r="DB24" s="27">
        <f t="shared" ca="1" si="35"/>
        <v>0</v>
      </c>
      <c r="DC24" s="30"/>
      <c r="DD24" s="12"/>
      <c r="DE24" s="27">
        <f t="shared" ca="1" si="36"/>
        <v>0</v>
      </c>
      <c r="DF24" s="30"/>
      <c r="DG24" s="12"/>
      <c r="DH24" s="27">
        <f t="shared" ca="1" si="37"/>
        <v>0</v>
      </c>
      <c r="DI24" s="30"/>
      <c r="DJ24" s="12"/>
      <c r="DK24" s="7">
        <f t="shared" ca="1" si="38"/>
        <v>0</v>
      </c>
      <c r="DL24" s="30"/>
      <c r="DM24" s="12"/>
      <c r="DN24" s="7">
        <f t="shared" ca="1" si="39"/>
        <v>0</v>
      </c>
      <c r="DO24" s="30"/>
      <c r="DP24" s="12"/>
      <c r="DQ24" s="7">
        <f t="shared" ca="1" si="40"/>
        <v>0</v>
      </c>
      <c r="DR24" s="30"/>
      <c r="DS24" s="12"/>
      <c r="DT24" s="7">
        <f t="shared" ca="1" si="41"/>
        <v>0</v>
      </c>
      <c r="DU24" s="30"/>
      <c r="DV24" s="12"/>
      <c r="DW24" s="7">
        <f t="shared" ca="1" si="42"/>
        <v>0</v>
      </c>
      <c r="DX24" s="30"/>
      <c r="DY24" s="12"/>
      <c r="DZ24" s="7">
        <f t="shared" ca="1" si="43"/>
        <v>0</v>
      </c>
      <c r="EA24" s="30"/>
      <c r="EB24" s="12"/>
      <c r="EC24" s="7">
        <f t="shared" ca="1" si="44"/>
        <v>0</v>
      </c>
      <c r="ED24" s="30"/>
      <c r="EE24" s="12"/>
      <c r="EF24" s="7">
        <f t="shared" ca="1" si="45"/>
        <v>0</v>
      </c>
      <c r="EG24" s="30"/>
      <c r="EH24" s="12"/>
      <c r="EI24" s="7">
        <f t="shared" ca="1" si="46"/>
        <v>0</v>
      </c>
      <c r="EJ24" s="30"/>
      <c r="EK24" s="12"/>
      <c r="EL24" s="7">
        <f t="shared" ca="1" si="47"/>
        <v>0</v>
      </c>
      <c r="EM24" s="30"/>
      <c r="EN24" s="12"/>
      <c r="EO24" s="7">
        <f t="shared" ca="1" si="48"/>
        <v>0</v>
      </c>
      <c r="EP24" s="30"/>
      <c r="EQ24" s="12"/>
      <c r="ER24" s="7">
        <f t="shared" ca="1" si="49"/>
        <v>0</v>
      </c>
      <c r="ES24" s="30"/>
      <c r="ET24" s="179">
        <f t="shared" ca="1" si="50"/>
        <v>8</v>
      </c>
      <c r="EU24" s="261" t="str">
        <f t="shared" si="53"/>
        <v>Каскевич Марк - Згирская Виктория</v>
      </c>
      <c r="EV24" s="262"/>
      <c r="EW24" s="263"/>
      <c r="EX24" s="31">
        <f t="shared" ca="1" si="54"/>
        <v>14</v>
      </c>
    </row>
    <row r="25" spans="1:155" ht="15.75" customHeight="1" thickBot="1" x14ac:dyDescent="0.3">
      <c r="A25" s="28">
        <f t="shared" si="0"/>
        <v>16</v>
      </c>
      <c r="B25" s="41" t="s">
        <v>65</v>
      </c>
      <c r="C25" s="12"/>
      <c r="D25" s="162">
        <f t="shared" ca="1" si="1"/>
        <v>0</v>
      </c>
      <c r="E25" s="30"/>
      <c r="F25" s="12"/>
      <c r="G25" s="126">
        <f t="shared" ca="1" si="2"/>
        <v>0</v>
      </c>
      <c r="H25" s="30"/>
      <c r="I25" s="12"/>
      <c r="J25" s="126">
        <f t="shared" ca="1" si="3"/>
        <v>0</v>
      </c>
      <c r="K25" s="30"/>
      <c r="L25" s="12"/>
      <c r="M25" s="126">
        <f t="shared" ca="1" si="4"/>
        <v>0</v>
      </c>
      <c r="N25" s="30"/>
      <c r="O25" s="12"/>
      <c r="P25" s="126">
        <f t="shared" ca="1" si="5"/>
        <v>0</v>
      </c>
      <c r="Q25" s="30"/>
      <c r="R25" s="12"/>
      <c r="S25" s="126">
        <f t="shared" ca="1" si="6"/>
        <v>0</v>
      </c>
      <c r="T25" s="30"/>
      <c r="U25" s="12"/>
      <c r="V25" s="27">
        <f t="shared" ca="1" si="7"/>
        <v>0</v>
      </c>
      <c r="W25" s="30"/>
      <c r="X25" s="12"/>
      <c r="Y25" s="27">
        <f t="shared" ca="1" si="8"/>
        <v>0</v>
      </c>
      <c r="Z25" s="30"/>
      <c r="AA25" s="12"/>
      <c r="AB25" s="27">
        <f t="shared" ca="1" si="9"/>
        <v>0</v>
      </c>
      <c r="AC25" s="30"/>
      <c r="AD25" s="12"/>
      <c r="AE25" s="27">
        <f t="shared" ca="1" si="10"/>
        <v>0</v>
      </c>
      <c r="AF25" s="30"/>
      <c r="AG25" s="12"/>
      <c r="AH25" s="27">
        <f t="shared" ca="1" si="11"/>
        <v>0</v>
      </c>
      <c r="AI25" s="30"/>
      <c r="AJ25" s="12">
        <v>7</v>
      </c>
      <c r="AK25" s="27">
        <f t="shared" ca="1" si="12"/>
        <v>3</v>
      </c>
      <c r="AL25" s="30"/>
      <c r="AM25" s="12"/>
      <c r="AN25" s="27">
        <f t="shared" ca="1" si="13"/>
        <v>0</v>
      </c>
      <c r="AO25" s="30"/>
      <c r="AP25" s="12"/>
      <c r="AQ25" s="27">
        <f t="shared" ca="1" si="14"/>
        <v>0</v>
      </c>
      <c r="AR25" s="30"/>
      <c r="AS25" s="12"/>
      <c r="AT25" s="7">
        <f t="shared" ca="1" si="15"/>
        <v>0</v>
      </c>
      <c r="AU25" s="30"/>
      <c r="AV25" s="12"/>
      <c r="AW25" s="7">
        <f t="shared" ca="1" si="16"/>
        <v>0</v>
      </c>
      <c r="AX25" s="30"/>
      <c r="AY25" s="12"/>
      <c r="AZ25" s="7">
        <f t="shared" ca="1" si="17"/>
        <v>0</v>
      </c>
      <c r="BA25" s="30"/>
      <c r="BB25" s="12"/>
      <c r="BC25" s="7">
        <f t="shared" ca="1" si="18"/>
        <v>0</v>
      </c>
      <c r="BD25" s="30"/>
      <c r="BE25" s="12"/>
      <c r="BF25" s="7">
        <f t="shared" ca="1" si="19"/>
        <v>0</v>
      </c>
      <c r="BG25" s="30"/>
      <c r="BH25" s="12"/>
      <c r="BI25" s="7">
        <f t="shared" ca="1" si="20"/>
        <v>0</v>
      </c>
      <c r="BJ25" s="30"/>
      <c r="BK25" s="12"/>
      <c r="BL25" s="7">
        <f t="shared" ca="1" si="21"/>
        <v>0</v>
      </c>
      <c r="BM25" s="30"/>
      <c r="BN25" s="12"/>
      <c r="BO25" s="7">
        <f t="shared" ca="1" si="22"/>
        <v>0</v>
      </c>
      <c r="BP25" s="30"/>
      <c r="BQ25" s="12"/>
      <c r="BR25" s="7">
        <f t="shared" ca="1" si="23"/>
        <v>0</v>
      </c>
      <c r="BS25" s="30"/>
      <c r="BT25" s="12"/>
      <c r="BU25" s="27">
        <f t="shared" ca="1" si="24"/>
        <v>0</v>
      </c>
      <c r="BV25" s="30"/>
      <c r="BW25" s="12"/>
      <c r="BX25" s="27">
        <f t="shared" ca="1" si="25"/>
        <v>0</v>
      </c>
      <c r="BY25" s="30"/>
      <c r="BZ25" s="12"/>
      <c r="CA25" s="27">
        <f t="shared" ca="1" si="26"/>
        <v>0</v>
      </c>
      <c r="CB25" s="30"/>
      <c r="CC25" s="12"/>
      <c r="CD25" s="7">
        <f t="shared" ca="1" si="27"/>
        <v>0</v>
      </c>
      <c r="CE25" s="30"/>
      <c r="CF25" s="12"/>
      <c r="CG25" s="7">
        <f t="shared" ca="1" si="28"/>
        <v>0</v>
      </c>
      <c r="CH25" s="30"/>
      <c r="CI25" s="12"/>
      <c r="CJ25" s="27">
        <f t="shared" ca="1" si="29"/>
        <v>0</v>
      </c>
      <c r="CK25" s="30"/>
      <c r="CL25" s="12"/>
      <c r="CM25" s="27">
        <f t="shared" ca="1" si="30"/>
        <v>0</v>
      </c>
      <c r="CN25" s="30"/>
      <c r="CO25" s="12"/>
      <c r="CP25" s="27">
        <f t="shared" ca="1" si="31"/>
        <v>0</v>
      </c>
      <c r="CQ25" s="30"/>
      <c r="CR25" s="12"/>
      <c r="CS25" s="27">
        <f t="shared" ca="1" si="32"/>
        <v>0</v>
      </c>
      <c r="CT25" s="30"/>
      <c r="CU25" s="12"/>
      <c r="CV25" s="27">
        <f t="shared" ca="1" si="33"/>
        <v>0</v>
      </c>
      <c r="CW25" s="30"/>
      <c r="CX25" s="12"/>
      <c r="CY25" s="27">
        <f t="shared" ca="1" si="34"/>
        <v>0</v>
      </c>
      <c r="CZ25" s="30"/>
      <c r="DA25" s="12"/>
      <c r="DB25" s="27">
        <f t="shared" ca="1" si="35"/>
        <v>0</v>
      </c>
      <c r="DC25" s="30"/>
      <c r="DD25" s="12"/>
      <c r="DE25" s="27">
        <f t="shared" ca="1" si="36"/>
        <v>0</v>
      </c>
      <c r="DF25" s="30"/>
      <c r="DG25" s="12"/>
      <c r="DH25" s="27">
        <f t="shared" ca="1" si="37"/>
        <v>0</v>
      </c>
      <c r="DI25" s="30"/>
      <c r="DJ25" s="12"/>
      <c r="DK25" s="7">
        <f t="shared" ca="1" si="38"/>
        <v>0</v>
      </c>
      <c r="DL25" s="30"/>
      <c r="DM25" s="12"/>
      <c r="DN25" s="7">
        <f t="shared" ca="1" si="39"/>
        <v>0</v>
      </c>
      <c r="DO25" s="30"/>
      <c r="DP25" s="12"/>
      <c r="DQ25" s="7">
        <f t="shared" ca="1" si="40"/>
        <v>0</v>
      </c>
      <c r="DR25" s="30"/>
      <c r="DS25" s="12"/>
      <c r="DT25" s="7">
        <f t="shared" ca="1" si="41"/>
        <v>0</v>
      </c>
      <c r="DU25" s="30"/>
      <c r="DV25" s="12"/>
      <c r="DW25" s="7">
        <f t="shared" ca="1" si="42"/>
        <v>0</v>
      </c>
      <c r="DX25" s="30"/>
      <c r="DY25" s="12"/>
      <c r="DZ25" s="7">
        <f t="shared" ca="1" si="43"/>
        <v>0</v>
      </c>
      <c r="EA25" s="30"/>
      <c r="EB25" s="12"/>
      <c r="EC25" s="7">
        <f t="shared" ca="1" si="44"/>
        <v>0</v>
      </c>
      <c r="ED25" s="30"/>
      <c r="EE25" s="12"/>
      <c r="EF25" s="7">
        <f t="shared" ca="1" si="45"/>
        <v>0</v>
      </c>
      <c r="EG25" s="30"/>
      <c r="EH25" s="12"/>
      <c r="EI25" s="7">
        <f t="shared" ca="1" si="46"/>
        <v>0</v>
      </c>
      <c r="EJ25" s="30"/>
      <c r="EK25" s="12"/>
      <c r="EL25" s="7">
        <f t="shared" ca="1" si="47"/>
        <v>0</v>
      </c>
      <c r="EM25" s="30"/>
      <c r="EN25" s="12"/>
      <c r="EO25" s="7">
        <f t="shared" ca="1" si="48"/>
        <v>0</v>
      </c>
      <c r="EP25" s="30"/>
      <c r="EQ25" s="12"/>
      <c r="ER25" s="7">
        <f t="shared" ca="1" si="49"/>
        <v>0</v>
      </c>
      <c r="ES25" s="30"/>
      <c r="ET25" s="179">
        <f t="shared" ca="1" si="50"/>
        <v>3</v>
      </c>
      <c r="EU25" s="275" t="str">
        <f t="shared" ref="EU25" si="55">B25</f>
        <v>Кузнецов Михаил - Журавлева Ксения</v>
      </c>
      <c r="EV25" s="276"/>
      <c r="EW25" s="277"/>
      <c r="EX25" s="31">
        <f t="shared" ref="EX25" ca="1" si="56">IF(ET25&gt;0,RANK(ET25,$ET$10:$ET$26),0)</f>
        <v>16</v>
      </c>
    </row>
    <row r="26" spans="1:155" s="89" customFormat="1" ht="15.75" customHeight="1" x14ac:dyDescent="0.25">
      <c r="A26" s="86"/>
      <c r="B26" s="224"/>
      <c r="D26" s="219"/>
      <c r="G26" s="219"/>
      <c r="J26" s="219"/>
      <c r="M26" s="219"/>
      <c r="P26" s="219"/>
      <c r="S26" s="219"/>
      <c r="V26" s="88"/>
      <c r="AB26" s="88"/>
      <c r="AH26" s="88"/>
      <c r="AK26" s="88"/>
      <c r="AN26" s="88"/>
      <c r="AQ26" s="88"/>
      <c r="AT26" s="88"/>
      <c r="AW26" s="88"/>
      <c r="AZ26" s="88"/>
      <c r="BF26" s="88"/>
      <c r="BI26" s="88"/>
      <c r="BL26" s="88"/>
      <c r="BO26" s="88"/>
      <c r="BR26" s="88"/>
      <c r="BU26" s="88"/>
      <c r="BX26" s="88"/>
      <c r="CA26" s="88"/>
      <c r="CD26" s="88"/>
      <c r="CG26" s="88"/>
      <c r="CJ26" s="88"/>
      <c r="CM26" s="88"/>
      <c r="CP26" s="88"/>
      <c r="CS26" s="88"/>
      <c r="CV26" s="88"/>
      <c r="CY26" s="88"/>
      <c r="DB26" s="88"/>
      <c r="DE26" s="88"/>
      <c r="DH26" s="88"/>
      <c r="DK26" s="88"/>
      <c r="DN26" s="88"/>
      <c r="DQ26" s="88"/>
      <c r="DT26" s="88"/>
      <c r="DW26" s="88"/>
      <c r="DZ26" s="88"/>
      <c r="EC26" s="88"/>
      <c r="EF26" s="88"/>
      <c r="EI26" s="88"/>
      <c r="ET26" s="225"/>
      <c r="EU26" s="210"/>
      <c r="EV26" s="210"/>
      <c r="EW26" s="210"/>
      <c r="EX26" s="86"/>
    </row>
  </sheetData>
  <sortState ref="B10:ET25">
    <sortCondition descending="1" ref="ET10"/>
  </sortState>
  <mergeCells count="199">
    <mergeCell ref="O8:Q8"/>
    <mergeCell ref="BQ5:BS5"/>
    <mergeCell ref="BT5:BV5"/>
    <mergeCell ref="BW5:BY5"/>
    <mergeCell ref="CR5:CT5"/>
    <mergeCell ref="CU5:CW5"/>
    <mergeCell ref="CX5:CZ5"/>
    <mergeCell ref="DA5:DC5"/>
    <mergeCell ref="DD5:DF5"/>
    <mergeCell ref="AD5:AF5"/>
    <mergeCell ref="AG5:AI5"/>
    <mergeCell ref="AJ5:AL5"/>
    <mergeCell ref="AM5:AO5"/>
    <mergeCell ref="O5:Q5"/>
    <mergeCell ref="X6:Z6"/>
    <mergeCell ref="AA6:AC6"/>
    <mergeCell ref="AD6:AF6"/>
    <mergeCell ref="AG6:AI6"/>
    <mergeCell ref="AJ6:AL6"/>
    <mergeCell ref="AM6:AO6"/>
    <mergeCell ref="BN6:BP6"/>
    <mergeCell ref="BQ6:BS6"/>
    <mergeCell ref="BT6:BV6"/>
    <mergeCell ref="BW6:BY6"/>
    <mergeCell ref="DG5:DI5"/>
    <mergeCell ref="BZ5:CB5"/>
    <mergeCell ref="CC5:CE5"/>
    <mergeCell ref="CF5:CH5"/>
    <mergeCell ref="CI5:CK5"/>
    <mergeCell ref="CL5:CN5"/>
    <mergeCell ref="CO5:CQ5"/>
    <mergeCell ref="C5:E5"/>
    <mergeCell ref="F5:H5"/>
    <mergeCell ref="I5:K5"/>
    <mergeCell ref="L5:N5"/>
    <mergeCell ref="R5:T5"/>
    <mergeCell ref="U5:W5"/>
    <mergeCell ref="BH5:BJ5"/>
    <mergeCell ref="BK5:BM5"/>
    <mergeCell ref="BN5:BP5"/>
    <mergeCell ref="AP5:AR5"/>
    <mergeCell ref="AS5:AU5"/>
    <mergeCell ref="AV5:AX5"/>
    <mergeCell ref="AY5:BA5"/>
    <mergeCell ref="BB5:BD5"/>
    <mergeCell ref="BE5:BG5"/>
    <mergeCell ref="X5:Z5"/>
    <mergeCell ref="AA5:AC5"/>
    <mergeCell ref="EB5:ED5"/>
    <mergeCell ref="EE5:EG5"/>
    <mergeCell ref="EH5:EJ5"/>
    <mergeCell ref="EK5:EM5"/>
    <mergeCell ref="EN5:EP5"/>
    <mergeCell ref="EQ5:ES5"/>
    <mergeCell ref="DJ5:DL5"/>
    <mergeCell ref="DM5:DO5"/>
    <mergeCell ref="DP5:DR5"/>
    <mergeCell ref="DS5:DU5"/>
    <mergeCell ref="DV5:DX5"/>
    <mergeCell ref="DY5:EA5"/>
    <mergeCell ref="C6:E6"/>
    <mergeCell ref="F6:H6"/>
    <mergeCell ref="I6:K6"/>
    <mergeCell ref="L6:N6"/>
    <mergeCell ref="R6:T6"/>
    <mergeCell ref="U6:W6"/>
    <mergeCell ref="O6:Q6"/>
    <mergeCell ref="BH6:BJ6"/>
    <mergeCell ref="BK6:BM6"/>
    <mergeCell ref="AP6:AR6"/>
    <mergeCell ref="AS6:AU6"/>
    <mergeCell ref="AV6:AX6"/>
    <mergeCell ref="AY6:BA6"/>
    <mergeCell ref="BB6:BD6"/>
    <mergeCell ref="BE6:BG6"/>
    <mergeCell ref="CR6:CT6"/>
    <mergeCell ref="CU6:CW6"/>
    <mergeCell ref="CX6:CZ6"/>
    <mergeCell ref="DA6:DC6"/>
    <mergeCell ref="DD6:DF6"/>
    <mergeCell ref="DG6:DI6"/>
    <mergeCell ref="BZ6:CB6"/>
    <mergeCell ref="CC6:CE6"/>
    <mergeCell ref="CF6:CH6"/>
    <mergeCell ref="CI6:CK6"/>
    <mergeCell ref="CL6:CN6"/>
    <mergeCell ref="CO6:CQ6"/>
    <mergeCell ref="EB6:ED6"/>
    <mergeCell ref="EE6:EG6"/>
    <mergeCell ref="EH6:EJ6"/>
    <mergeCell ref="EK6:EM6"/>
    <mergeCell ref="EN6:EP6"/>
    <mergeCell ref="EQ6:ES6"/>
    <mergeCell ref="DJ6:DL6"/>
    <mergeCell ref="DM6:DO6"/>
    <mergeCell ref="DP6:DR6"/>
    <mergeCell ref="DS6:DU6"/>
    <mergeCell ref="DV6:DX6"/>
    <mergeCell ref="DY6:EA6"/>
    <mergeCell ref="X7:Z7"/>
    <mergeCell ref="AA7:AC7"/>
    <mergeCell ref="AD7:AF7"/>
    <mergeCell ref="AG7:AI7"/>
    <mergeCell ref="AJ7:AL7"/>
    <mergeCell ref="AM7:AO7"/>
    <mergeCell ref="C7:E7"/>
    <mergeCell ref="F7:H7"/>
    <mergeCell ref="I7:K7"/>
    <mergeCell ref="L7:N7"/>
    <mergeCell ref="R7:T7"/>
    <mergeCell ref="U7:W7"/>
    <mergeCell ref="O7:Q7"/>
    <mergeCell ref="BQ7:BS7"/>
    <mergeCell ref="BT7:BV7"/>
    <mergeCell ref="BW7:BY7"/>
    <mergeCell ref="AP7:AR7"/>
    <mergeCell ref="AS7:AU7"/>
    <mergeCell ref="AV7:AX7"/>
    <mergeCell ref="AY7:BA7"/>
    <mergeCell ref="BB7:BD7"/>
    <mergeCell ref="BE7:BG7"/>
    <mergeCell ref="EK7:EM7"/>
    <mergeCell ref="EN7:EP7"/>
    <mergeCell ref="EQ7:ES7"/>
    <mergeCell ref="DJ7:DL7"/>
    <mergeCell ref="DM7:DO7"/>
    <mergeCell ref="DP7:DR7"/>
    <mergeCell ref="DS7:DU7"/>
    <mergeCell ref="DV7:DX7"/>
    <mergeCell ref="DY7:EA7"/>
    <mergeCell ref="C8:E8"/>
    <mergeCell ref="F8:H8"/>
    <mergeCell ref="I8:K8"/>
    <mergeCell ref="L8:N8"/>
    <mergeCell ref="R8:T8"/>
    <mergeCell ref="U8:W8"/>
    <mergeCell ref="EB7:ED7"/>
    <mergeCell ref="EE7:EG7"/>
    <mergeCell ref="EH7:EJ7"/>
    <mergeCell ref="CR7:CT7"/>
    <mergeCell ref="CU7:CW7"/>
    <mergeCell ref="CX7:CZ7"/>
    <mergeCell ref="DA7:DC7"/>
    <mergeCell ref="DD7:DF7"/>
    <mergeCell ref="DG7:DI7"/>
    <mergeCell ref="BZ7:CB7"/>
    <mergeCell ref="CC7:CE7"/>
    <mergeCell ref="CF7:CH7"/>
    <mergeCell ref="CI7:CK7"/>
    <mergeCell ref="CL7:CN7"/>
    <mergeCell ref="CO7:CQ7"/>
    <mergeCell ref="BH7:BJ7"/>
    <mergeCell ref="BK7:BM7"/>
    <mergeCell ref="BN7:BP7"/>
    <mergeCell ref="AP8:AR8"/>
    <mergeCell ref="AS8:AU8"/>
    <mergeCell ref="AV8:AX8"/>
    <mergeCell ref="AY8:BA8"/>
    <mergeCell ref="BB8:BD8"/>
    <mergeCell ref="BE8:BG8"/>
    <mergeCell ref="X8:Z8"/>
    <mergeCell ref="AA8:AC8"/>
    <mergeCell ref="AD8:AF8"/>
    <mergeCell ref="AG8:AI8"/>
    <mergeCell ref="AJ8:AL8"/>
    <mergeCell ref="AM8:AO8"/>
    <mergeCell ref="BZ8:CB8"/>
    <mergeCell ref="CC8:CE8"/>
    <mergeCell ref="CF8:CH8"/>
    <mergeCell ref="CI8:CK8"/>
    <mergeCell ref="CL8:CN8"/>
    <mergeCell ref="CO8:CQ8"/>
    <mergeCell ref="BH8:BJ8"/>
    <mergeCell ref="BK8:BM8"/>
    <mergeCell ref="BN8:BP8"/>
    <mergeCell ref="BQ8:BS8"/>
    <mergeCell ref="BT8:BV8"/>
    <mergeCell ref="BW8:BY8"/>
    <mergeCell ref="DJ8:DL8"/>
    <mergeCell ref="DM8:DO8"/>
    <mergeCell ref="DP8:DR8"/>
    <mergeCell ref="DS8:DU8"/>
    <mergeCell ref="DV8:DX8"/>
    <mergeCell ref="DY8:EA8"/>
    <mergeCell ref="CR8:CT8"/>
    <mergeCell ref="CU8:CW8"/>
    <mergeCell ref="CX8:CZ8"/>
    <mergeCell ref="DA8:DC8"/>
    <mergeCell ref="DD8:DF8"/>
    <mergeCell ref="DG8:DI8"/>
    <mergeCell ref="EU9:EW9"/>
    <mergeCell ref="EU10:EW10"/>
    <mergeCell ref="EU11:EW11"/>
    <mergeCell ref="EB8:ED8"/>
    <mergeCell ref="EE8:EG8"/>
    <mergeCell ref="EH8:EJ8"/>
    <mergeCell ref="EK8:EM8"/>
    <mergeCell ref="EN8:EP8"/>
    <mergeCell ref="EQ8:ES8"/>
  </mergeCells>
  <conditionalFormatting sqref="EX10:EX22 EX26">
    <cfRule type="cellIs" dxfId="317" priority="52" stopIfTrue="1" operator="equal">
      <formula>3</formula>
    </cfRule>
    <cfRule type="cellIs" dxfId="316" priority="53" stopIfTrue="1" operator="equal">
      <formula>2</formula>
    </cfRule>
    <cfRule type="cellIs" dxfId="315" priority="54" stopIfTrue="1" operator="equal">
      <formula>1</formula>
    </cfRule>
  </conditionalFormatting>
  <conditionalFormatting sqref="EX23">
    <cfRule type="cellIs" dxfId="314" priority="7" stopIfTrue="1" operator="equal">
      <formula>3</formula>
    </cfRule>
    <cfRule type="cellIs" dxfId="313" priority="8" stopIfTrue="1" operator="equal">
      <formula>2</formula>
    </cfRule>
    <cfRule type="cellIs" dxfId="312" priority="9" stopIfTrue="1" operator="equal">
      <formula>1</formula>
    </cfRule>
  </conditionalFormatting>
  <conditionalFormatting sqref="EX24">
    <cfRule type="cellIs" dxfId="311" priority="4" stopIfTrue="1" operator="equal">
      <formula>3</formula>
    </cfRule>
    <cfRule type="cellIs" dxfId="310" priority="5" stopIfTrue="1" operator="equal">
      <formula>2</formula>
    </cfRule>
    <cfRule type="cellIs" dxfId="309" priority="6" stopIfTrue="1" operator="equal">
      <formula>1</formula>
    </cfRule>
  </conditionalFormatting>
  <conditionalFormatting sqref="EX25">
    <cfRule type="cellIs" dxfId="308" priority="1" stopIfTrue="1" operator="equal">
      <formula>3</formula>
    </cfRule>
    <cfRule type="cellIs" dxfId="307" priority="2" stopIfTrue="1" operator="equal">
      <formula>2</formula>
    </cfRule>
    <cfRule type="cellIs" dxfId="306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7"/>
  <sheetViews>
    <sheetView zoomScale="55" zoomScaleNormal="55" workbookViewId="0">
      <selection activeCell="EQ10" sqref="EQ10"/>
    </sheetView>
  </sheetViews>
  <sheetFormatPr defaultRowHeight="15" x14ac:dyDescent="0.25"/>
  <cols>
    <col min="1" max="1" width="4.140625" customWidth="1"/>
    <col min="2" max="2" width="53.85546875" customWidth="1"/>
    <col min="3" max="4" width="6.5703125" customWidth="1"/>
    <col min="5" max="5" width="6.7109375" customWidth="1"/>
    <col min="6" max="17" width="6.5703125" customWidth="1"/>
    <col min="18" max="35" width="7.42578125" customWidth="1"/>
    <col min="36" max="44" width="6.42578125" customWidth="1"/>
    <col min="45" max="74" width="6.42578125" hidden="1" customWidth="1"/>
    <col min="75" max="75" width="7.42578125" hidden="1" customWidth="1"/>
    <col min="76" max="76" width="8.140625" hidden="1" customWidth="1"/>
    <col min="77" max="77" width="8.28515625" hidden="1" customWidth="1"/>
    <col min="78" max="78" width="6.85546875" hidden="1" customWidth="1"/>
    <col min="79" max="79" width="6.7109375" hidden="1" customWidth="1"/>
    <col min="80" max="80" width="6.85546875" hidden="1" customWidth="1"/>
    <col min="81" max="137" width="6.7109375" hidden="1" customWidth="1"/>
    <col min="138" max="146" width="9.140625" hidden="1" customWidth="1"/>
    <col min="150" max="150" width="28.28515625" customWidth="1"/>
  </cols>
  <sheetData>
    <row r="1" spans="1:151" x14ac:dyDescent="0.25">
      <c r="U1" s="32"/>
      <c r="V1" s="32"/>
      <c r="W1" s="32"/>
    </row>
    <row r="2" spans="1:151" x14ac:dyDescent="0.25">
      <c r="U2" s="32"/>
      <c r="V2" s="32"/>
      <c r="W2" s="32"/>
    </row>
    <row r="3" spans="1:151" x14ac:dyDescent="0.25">
      <c r="U3" s="32"/>
      <c r="V3" s="32"/>
      <c r="W3" s="32"/>
    </row>
    <row r="4" spans="1:151" ht="15.75" thickBot="1" x14ac:dyDescent="0.3">
      <c r="U4" s="32"/>
      <c r="V4" s="32"/>
      <c r="W4" s="32"/>
    </row>
    <row r="5" spans="1:151" ht="85.5" customHeight="1" thickBot="1" x14ac:dyDescent="0.3">
      <c r="A5" s="1"/>
      <c r="B5" s="139" t="s">
        <v>4</v>
      </c>
      <c r="C5" s="320" t="s">
        <v>45</v>
      </c>
      <c r="D5" s="321"/>
      <c r="E5" s="322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49</v>
      </c>
      <c r="P5" s="312"/>
      <c r="Q5" s="313"/>
      <c r="R5" s="320" t="s">
        <v>50</v>
      </c>
      <c r="S5" s="321"/>
      <c r="T5" s="322"/>
      <c r="U5" s="320" t="s">
        <v>51</v>
      </c>
      <c r="V5" s="321"/>
      <c r="W5" s="322"/>
      <c r="X5" s="320" t="s">
        <v>52</v>
      </c>
      <c r="Y5" s="321"/>
      <c r="Z5" s="322"/>
      <c r="AA5" s="320" t="s">
        <v>53</v>
      </c>
      <c r="AB5" s="321"/>
      <c r="AC5" s="325"/>
      <c r="AD5" s="311" t="s">
        <v>54</v>
      </c>
      <c r="AE5" s="312"/>
      <c r="AF5" s="313"/>
      <c r="AG5" s="311" t="s">
        <v>55</v>
      </c>
      <c r="AH5" s="312"/>
      <c r="AI5" s="313"/>
      <c r="AJ5" s="311" t="s">
        <v>56</v>
      </c>
      <c r="AK5" s="312"/>
      <c r="AL5" s="313"/>
      <c r="AM5" s="311" t="s">
        <v>57</v>
      </c>
      <c r="AN5" s="312"/>
      <c r="AO5" s="313"/>
      <c r="AP5" s="311" t="s">
        <v>90</v>
      </c>
      <c r="AQ5" s="312"/>
      <c r="AR5" s="300"/>
      <c r="AS5" s="311"/>
      <c r="AT5" s="312"/>
      <c r="AU5" s="313"/>
      <c r="AV5" s="311"/>
      <c r="AW5" s="312"/>
      <c r="AX5" s="313"/>
      <c r="AY5" s="311"/>
      <c r="AZ5" s="312"/>
      <c r="BA5" s="313"/>
      <c r="BB5" s="311"/>
      <c r="BC5" s="312"/>
      <c r="BD5" s="313"/>
      <c r="BE5" s="311"/>
      <c r="BF5" s="312"/>
      <c r="BG5" s="313"/>
      <c r="BH5" s="311"/>
      <c r="BI5" s="312"/>
      <c r="BJ5" s="313"/>
      <c r="BK5" s="311"/>
      <c r="BL5" s="312"/>
      <c r="BM5" s="313"/>
      <c r="BN5" s="311"/>
      <c r="BO5" s="312"/>
      <c r="BP5" s="313"/>
      <c r="BQ5" s="311"/>
      <c r="BR5" s="312"/>
      <c r="BS5" s="313"/>
      <c r="BT5" s="311"/>
      <c r="BU5" s="312"/>
      <c r="BV5" s="300"/>
      <c r="BW5" s="311"/>
      <c r="BX5" s="312"/>
      <c r="BY5" s="300"/>
      <c r="BZ5" s="311"/>
      <c r="CA5" s="312"/>
      <c r="CB5" s="300"/>
      <c r="CC5" s="311"/>
      <c r="CD5" s="312"/>
      <c r="CE5" s="300"/>
      <c r="CF5" s="311"/>
      <c r="CG5" s="312"/>
      <c r="CH5" s="300"/>
      <c r="CI5" s="311"/>
      <c r="CJ5" s="312"/>
      <c r="CK5" s="300"/>
      <c r="CL5" s="311"/>
      <c r="CM5" s="312"/>
      <c r="CN5" s="300"/>
      <c r="CO5" s="311"/>
      <c r="CP5" s="312"/>
      <c r="CQ5" s="300"/>
      <c r="CR5" s="311"/>
      <c r="CS5" s="312"/>
      <c r="CT5" s="300"/>
      <c r="CU5" s="311"/>
      <c r="CV5" s="312"/>
      <c r="CW5" s="300"/>
      <c r="CX5" s="311"/>
      <c r="CY5" s="312"/>
      <c r="CZ5" s="300"/>
      <c r="DA5" s="309"/>
      <c r="DB5" s="310"/>
      <c r="DC5" s="297"/>
      <c r="DD5" s="309"/>
      <c r="DE5" s="310"/>
      <c r="DF5" s="297"/>
      <c r="DG5" s="309"/>
      <c r="DH5" s="310"/>
      <c r="DI5" s="297"/>
      <c r="DJ5" s="309"/>
      <c r="DK5" s="310"/>
      <c r="DL5" s="297"/>
      <c r="DM5" s="309"/>
      <c r="DN5" s="310"/>
      <c r="DO5" s="297"/>
      <c r="DP5" s="309"/>
      <c r="DQ5" s="310"/>
      <c r="DR5" s="297"/>
      <c r="DS5" s="309"/>
      <c r="DT5" s="310"/>
      <c r="DU5" s="297"/>
      <c r="DV5" s="309"/>
      <c r="DW5" s="310"/>
      <c r="DX5" s="297"/>
      <c r="DY5" s="309"/>
      <c r="DZ5" s="310"/>
      <c r="EA5" s="297"/>
      <c r="EB5" s="309"/>
      <c r="EC5" s="310"/>
      <c r="ED5" s="297"/>
      <c r="EE5" s="309"/>
      <c r="EF5" s="310"/>
      <c r="EG5" s="297"/>
      <c r="EH5" s="309"/>
      <c r="EI5" s="310"/>
      <c r="EJ5" s="297"/>
      <c r="EK5" s="309"/>
      <c r="EL5" s="310"/>
      <c r="EM5" s="297"/>
      <c r="EN5" s="309"/>
      <c r="EO5" s="310"/>
      <c r="EP5" s="297"/>
    </row>
    <row r="6" spans="1:151" ht="15.75" thickBot="1" x14ac:dyDescent="0.3">
      <c r="A6" s="1"/>
      <c r="B6" s="39" t="s">
        <v>1</v>
      </c>
      <c r="C6" s="323"/>
      <c r="D6" s="324"/>
      <c r="E6" s="325"/>
      <c r="F6" s="323"/>
      <c r="G6" s="324"/>
      <c r="H6" s="325"/>
      <c r="I6" s="298">
        <v>79</v>
      </c>
      <c r="J6" s="299"/>
      <c r="K6" s="304"/>
      <c r="L6" s="298">
        <v>197</v>
      </c>
      <c r="M6" s="299"/>
      <c r="N6" s="304"/>
      <c r="O6" s="298">
        <v>98</v>
      </c>
      <c r="P6" s="299"/>
      <c r="Q6" s="300"/>
      <c r="R6" s="323"/>
      <c r="S6" s="324"/>
      <c r="T6" s="325"/>
      <c r="U6" s="323"/>
      <c r="V6" s="324"/>
      <c r="W6" s="325"/>
      <c r="X6" s="323"/>
      <c r="Y6" s="324"/>
      <c r="Z6" s="325"/>
      <c r="AA6" s="323"/>
      <c r="AB6" s="324"/>
      <c r="AC6" s="325"/>
      <c r="AD6" s="298">
        <v>29</v>
      </c>
      <c r="AE6" s="299"/>
      <c r="AF6" s="300"/>
      <c r="AG6" s="298">
        <v>6</v>
      </c>
      <c r="AH6" s="299"/>
      <c r="AI6" s="300"/>
      <c r="AJ6" s="298">
        <v>9</v>
      </c>
      <c r="AK6" s="299"/>
      <c r="AL6" s="300"/>
      <c r="AM6" s="298">
        <v>6</v>
      </c>
      <c r="AN6" s="299"/>
      <c r="AO6" s="300"/>
      <c r="AP6" s="298">
        <v>7</v>
      </c>
      <c r="AQ6" s="299"/>
      <c r="AR6" s="300"/>
      <c r="AS6" s="298"/>
      <c r="AT6" s="299"/>
      <c r="AU6" s="300"/>
      <c r="AV6" s="298"/>
      <c r="AW6" s="299"/>
      <c r="AX6" s="300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4"/>
      <c r="BK6" s="298"/>
      <c r="BL6" s="299"/>
      <c r="BM6" s="304"/>
      <c r="BN6" s="298"/>
      <c r="BO6" s="299"/>
      <c r="BP6" s="304"/>
      <c r="BQ6" s="298"/>
      <c r="BR6" s="299"/>
      <c r="BS6" s="300"/>
      <c r="BT6" s="298"/>
      <c r="BU6" s="299"/>
      <c r="BV6" s="300"/>
      <c r="BW6" s="298"/>
      <c r="BX6" s="299"/>
      <c r="BY6" s="300"/>
      <c r="BZ6" s="298"/>
      <c r="CA6" s="299"/>
      <c r="CB6" s="304"/>
      <c r="CC6" s="298"/>
      <c r="CD6" s="299"/>
      <c r="CE6" s="300"/>
      <c r="CF6" s="298"/>
      <c r="CG6" s="299"/>
      <c r="CH6" s="300"/>
      <c r="CI6" s="298"/>
      <c r="CJ6" s="299"/>
      <c r="CK6" s="300"/>
      <c r="CL6" s="295"/>
      <c r="CM6" s="296"/>
      <c r="CN6" s="297"/>
      <c r="CO6" s="295"/>
      <c r="CP6" s="296"/>
      <c r="CQ6" s="297"/>
      <c r="CR6" s="295"/>
      <c r="CS6" s="296"/>
      <c r="CT6" s="297"/>
      <c r="CU6" s="295"/>
      <c r="CV6" s="296"/>
      <c r="CW6" s="297"/>
      <c r="CX6" s="295"/>
      <c r="CY6" s="296"/>
      <c r="CZ6" s="297"/>
      <c r="DA6" s="295"/>
      <c r="DB6" s="296"/>
      <c r="DC6" s="297"/>
      <c r="DD6" s="295"/>
      <c r="DE6" s="296"/>
      <c r="DF6" s="297"/>
      <c r="DG6" s="295"/>
      <c r="DH6" s="296"/>
      <c r="DI6" s="297"/>
      <c r="DJ6" s="295"/>
      <c r="DK6" s="296"/>
      <c r="DL6" s="297"/>
      <c r="DM6" s="295"/>
      <c r="DN6" s="296"/>
      <c r="DO6" s="297"/>
      <c r="DP6" s="295"/>
      <c r="DQ6" s="296"/>
      <c r="DR6" s="297"/>
      <c r="DS6" s="295"/>
      <c r="DT6" s="296"/>
      <c r="DU6" s="297"/>
      <c r="DV6" s="295"/>
      <c r="DW6" s="296"/>
      <c r="DX6" s="297"/>
      <c r="DY6" s="295"/>
      <c r="DZ6" s="296"/>
      <c r="EA6" s="297"/>
      <c r="EB6" s="295"/>
      <c r="EC6" s="296"/>
      <c r="ED6" s="297"/>
      <c r="EE6" s="295"/>
      <c r="EF6" s="296"/>
      <c r="EG6" s="297"/>
      <c r="EH6" s="295"/>
      <c r="EI6" s="296"/>
      <c r="EJ6" s="297"/>
      <c r="EK6" s="295"/>
      <c r="EL6" s="296"/>
      <c r="EM6" s="297"/>
      <c r="EN6" s="295"/>
      <c r="EO6" s="296"/>
      <c r="EP6" s="297"/>
    </row>
    <row r="7" spans="1:151" ht="15.75" thickBot="1" x14ac:dyDescent="0.3">
      <c r="A7" s="1"/>
      <c r="B7" s="39" t="s">
        <v>5</v>
      </c>
      <c r="C7" s="326"/>
      <c r="D7" s="327"/>
      <c r="E7" s="328"/>
      <c r="F7" s="326"/>
      <c r="G7" s="327"/>
      <c r="H7" s="328"/>
      <c r="I7" s="305">
        <v>5</v>
      </c>
      <c r="J7" s="306"/>
      <c r="K7" s="308"/>
      <c r="L7" s="305">
        <v>6</v>
      </c>
      <c r="M7" s="306"/>
      <c r="N7" s="308"/>
      <c r="O7" s="305">
        <v>5</v>
      </c>
      <c r="P7" s="306"/>
      <c r="Q7" s="307"/>
      <c r="R7" s="326"/>
      <c r="S7" s="327"/>
      <c r="T7" s="328"/>
      <c r="U7" s="326"/>
      <c r="V7" s="327"/>
      <c r="W7" s="328"/>
      <c r="X7" s="326"/>
      <c r="Y7" s="327"/>
      <c r="Z7" s="328"/>
      <c r="AA7" s="326"/>
      <c r="AB7" s="327"/>
      <c r="AC7" s="328"/>
      <c r="AD7" s="305">
        <v>4</v>
      </c>
      <c r="AE7" s="306"/>
      <c r="AF7" s="307"/>
      <c r="AG7" s="305">
        <v>1</v>
      </c>
      <c r="AH7" s="306"/>
      <c r="AI7" s="307"/>
      <c r="AJ7" s="305">
        <v>2</v>
      </c>
      <c r="AK7" s="306"/>
      <c r="AL7" s="307"/>
      <c r="AM7" s="305">
        <v>1</v>
      </c>
      <c r="AN7" s="306"/>
      <c r="AO7" s="307"/>
      <c r="AP7" s="305">
        <v>1</v>
      </c>
      <c r="AQ7" s="306"/>
      <c r="AR7" s="307"/>
      <c r="AS7" s="305"/>
      <c r="AT7" s="306"/>
      <c r="AU7" s="307"/>
      <c r="AV7" s="305"/>
      <c r="AW7" s="306"/>
      <c r="AX7" s="307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8"/>
      <c r="BK7" s="305"/>
      <c r="BL7" s="306"/>
      <c r="BM7" s="308"/>
      <c r="BN7" s="305"/>
      <c r="BO7" s="306"/>
      <c r="BP7" s="308"/>
      <c r="BQ7" s="305"/>
      <c r="BR7" s="306"/>
      <c r="BS7" s="307"/>
      <c r="BT7" s="305"/>
      <c r="BU7" s="306"/>
      <c r="BV7" s="307"/>
      <c r="BW7" s="305"/>
      <c r="BX7" s="306"/>
      <c r="BY7" s="307"/>
      <c r="BZ7" s="305"/>
      <c r="CA7" s="306"/>
      <c r="CB7" s="308"/>
      <c r="CC7" s="305"/>
      <c r="CD7" s="306"/>
      <c r="CE7" s="307"/>
      <c r="CF7" s="305"/>
      <c r="CG7" s="306"/>
      <c r="CH7" s="307"/>
      <c r="CI7" s="305"/>
      <c r="CJ7" s="306"/>
      <c r="CK7" s="307"/>
      <c r="CL7" s="301"/>
      <c r="CM7" s="302"/>
      <c r="CN7" s="303"/>
      <c r="CO7" s="301"/>
      <c r="CP7" s="302"/>
      <c r="CQ7" s="303"/>
      <c r="CR7" s="301"/>
      <c r="CS7" s="302"/>
      <c r="CT7" s="303"/>
      <c r="CU7" s="301"/>
      <c r="CV7" s="302"/>
      <c r="CW7" s="303"/>
      <c r="CX7" s="301"/>
      <c r="CY7" s="302"/>
      <c r="CZ7" s="303"/>
      <c r="DA7" s="301"/>
      <c r="DB7" s="302"/>
      <c r="DC7" s="303"/>
      <c r="DD7" s="301"/>
      <c r="DE7" s="302"/>
      <c r="DF7" s="303"/>
      <c r="DG7" s="301"/>
      <c r="DH7" s="302"/>
      <c r="DI7" s="303"/>
      <c r="DJ7" s="301"/>
      <c r="DK7" s="302"/>
      <c r="DL7" s="303"/>
      <c r="DM7" s="301"/>
      <c r="DN7" s="302"/>
      <c r="DO7" s="303"/>
      <c r="DP7" s="301"/>
      <c r="DQ7" s="302"/>
      <c r="DR7" s="303"/>
      <c r="DS7" s="301"/>
      <c r="DT7" s="302"/>
      <c r="DU7" s="303"/>
      <c r="DV7" s="301"/>
      <c r="DW7" s="302"/>
      <c r="DX7" s="303"/>
      <c r="DY7" s="301"/>
      <c r="DZ7" s="302"/>
      <c r="EA7" s="303"/>
      <c r="EB7" s="301"/>
      <c r="EC7" s="302"/>
      <c r="ED7" s="303"/>
      <c r="EE7" s="301"/>
      <c r="EF7" s="302"/>
      <c r="EG7" s="303"/>
      <c r="EH7" s="301"/>
      <c r="EI7" s="302"/>
      <c r="EJ7" s="303"/>
      <c r="EK7" s="301"/>
      <c r="EL7" s="302"/>
      <c r="EM7" s="303"/>
      <c r="EN7" s="301"/>
      <c r="EO7" s="302"/>
      <c r="EP7" s="303"/>
    </row>
    <row r="8" spans="1:151" ht="15.75" thickBot="1" x14ac:dyDescent="0.3">
      <c r="A8" s="1"/>
      <c r="B8" s="6" t="s">
        <v>0</v>
      </c>
      <c r="C8" s="323">
        <v>1.8</v>
      </c>
      <c r="D8" s="324"/>
      <c r="E8" s="325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5">
        <v>1.8</v>
      </c>
      <c r="P8" s="296"/>
      <c r="Q8" s="297"/>
      <c r="R8" s="323">
        <v>1.8</v>
      </c>
      <c r="S8" s="324"/>
      <c r="T8" s="325"/>
      <c r="U8" s="323">
        <v>1.8</v>
      </c>
      <c r="V8" s="324"/>
      <c r="W8" s="325"/>
      <c r="X8" s="323">
        <v>1.8</v>
      </c>
      <c r="Y8" s="324"/>
      <c r="Z8" s="325"/>
      <c r="AA8" s="323">
        <v>1.8</v>
      </c>
      <c r="AB8" s="324"/>
      <c r="AC8" s="325"/>
      <c r="AD8" s="298">
        <v>1.6</v>
      </c>
      <c r="AE8" s="299"/>
      <c r="AF8" s="300"/>
      <c r="AG8" s="295">
        <v>1.4</v>
      </c>
      <c r="AH8" s="296"/>
      <c r="AI8" s="297"/>
      <c r="AJ8" s="298">
        <v>1.4</v>
      </c>
      <c r="AK8" s="299"/>
      <c r="AL8" s="300"/>
      <c r="AM8" s="298">
        <v>1.2</v>
      </c>
      <c r="AN8" s="299"/>
      <c r="AO8" s="300"/>
      <c r="AP8" s="298">
        <v>1</v>
      </c>
      <c r="AQ8" s="299"/>
      <c r="AR8" s="300"/>
      <c r="AS8" s="298"/>
      <c r="AT8" s="299"/>
      <c r="AU8" s="300"/>
      <c r="AV8" s="298"/>
      <c r="AW8" s="299"/>
      <c r="AX8" s="300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4"/>
      <c r="BK8" s="298"/>
      <c r="BL8" s="299"/>
      <c r="BM8" s="304"/>
      <c r="BN8" s="298"/>
      <c r="BO8" s="299"/>
      <c r="BP8" s="304"/>
      <c r="BQ8" s="298"/>
      <c r="BR8" s="299"/>
      <c r="BS8" s="304"/>
      <c r="BT8" s="298"/>
      <c r="BU8" s="299"/>
      <c r="BV8" s="304"/>
      <c r="BW8" s="298"/>
      <c r="BX8" s="299"/>
      <c r="BY8" s="304"/>
      <c r="BZ8" s="298"/>
      <c r="CA8" s="299"/>
      <c r="CB8" s="304"/>
      <c r="CC8" s="298"/>
      <c r="CD8" s="299"/>
      <c r="CE8" s="300"/>
      <c r="CF8" s="295"/>
      <c r="CG8" s="296"/>
      <c r="CH8" s="297"/>
      <c r="CI8" s="295"/>
      <c r="CJ8" s="296"/>
      <c r="CK8" s="297"/>
      <c r="CL8" s="295"/>
      <c r="CM8" s="296"/>
      <c r="CN8" s="297"/>
      <c r="CO8" s="295"/>
      <c r="CP8" s="296"/>
      <c r="CQ8" s="297"/>
      <c r="CR8" s="295"/>
      <c r="CS8" s="296"/>
      <c r="CT8" s="297"/>
      <c r="CU8" s="295"/>
      <c r="CV8" s="296"/>
      <c r="CW8" s="297"/>
      <c r="CX8" s="295"/>
      <c r="CY8" s="296"/>
      <c r="CZ8" s="297"/>
      <c r="DA8" s="295"/>
      <c r="DB8" s="296"/>
      <c r="DC8" s="297"/>
      <c r="DD8" s="295"/>
      <c r="DE8" s="296"/>
      <c r="DF8" s="297"/>
      <c r="DG8" s="295"/>
      <c r="DH8" s="296"/>
      <c r="DI8" s="297"/>
      <c r="DJ8" s="295"/>
      <c r="DK8" s="296"/>
      <c r="DL8" s="297"/>
      <c r="DM8" s="295"/>
      <c r="DN8" s="296"/>
      <c r="DO8" s="297"/>
      <c r="DP8" s="295"/>
      <c r="DQ8" s="296"/>
      <c r="DR8" s="297"/>
      <c r="DS8" s="295"/>
      <c r="DT8" s="296"/>
      <c r="DU8" s="297"/>
      <c r="DV8" s="295"/>
      <c r="DW8" s="296"/>
      <c r="DX8" s="297"/>
      <c r="DY8" s="295"/>
      <c r="DZ8" s="296"/>
      <c r="EA8" s="297"/>
      <c r="EB8" s="295"/>
      <c r="EC8" s="296"/>
      <c r="ED8" s="297"/>
      <c r="EE8" s="295"/>
      <c r="EF8" s="296"/>
      <c r="EG8" s="297"/>
      <c r="EH8" s="295"/>
      <c r="EI8" s="296"/>
      <c r="EJ8" s="297"/>
      <c r="EK8" s="295"/>
      <c r="EL8" s="296"/>
      <c r="EM8" s="297"/>
      <c r="EN8" s="295"/>
      <c r="EO8" s="296"/>
      <c r="EP8" s="297"/>
    </row>
    <row r="9" spans="1:151" ht="30.75" thickBot="1" x14ac:dyDescent="0.3">
      <c r="A9" s="1"/>
      <c r="B9" s="6"/>
      <c r="C9" s="6" t="s">
        <v>2</v>
      </c>
      <c r="D9" s="10" t="s">
        <v>3</v>
      </c>
      <c r="E9" s="6" t="s">
        <v>6</v>
      </c>
      <c r="F9" s="6" t="s">
        <v>2</v>
      </c>
      <c r="G9" s="10" t="s">
        <v>3</v>
      </c>
      <c r="H9" s="6" t="s">
        <v>6</v>
      </c>
      <c r="I9" s="6" t="s">
        <v>2</v>
      </c>
      <c r="J9" s="10" t="s">
        <v>3</v>
      </c>
      <c r="K9" s="6" t="s">
        <v>6</v>
      </c>
      <c r="L9" s="6" t="s">
        <v>2</v>
      </c>
      <c r="M9" s="15" t="s">
        <v>3</v>
      </c>
      <c r="N9" s="6" t="s">
        <v>6</v>
      </c>
      <c r="O9" s="6" t="s">
        <v>2</v>
      </c>
      <c r="P9" s="67" t="s">
        <v>3</v>
      </c>
      <c r="Q9" s="6" t="s">
        <v>6</v>
      </c>
      <c r="R9" s="6" t="s">
        <v>2</v>
      </c>
      <c r="S9" s="67" t="s">
        <v>3</v>
      </c>
      <c r="T9" s="6" t="s">
        <v>6</v>
      </c>
      <c r="U9" s="39" t="s">
        <v>2</v>
      </c>
      <c r="V9" s="74" t="s">
        <v>3</v>
      </c>
      <c r="W9" s="39" t="s">
        <v>6</v>
      </c>
      <c r="X9" s="6" t="s">
        <v>2</v>
      </c>
      <c r="Y9" s="17" t="s">
        <v>3</v>
      </c>
      <c r="Z9" s="6" t="s">
        <v>6</v>
      </c>
      <c r="AA9" s="6" t="s">
        <v>2</v>
      </c>
      <c r="AB9" s="17" t="s">
        <v>3</v>
      </c>
      <c r="AC9" s="6" t="s">
        <v>6</v>
      </c>
      <c r="AD9" s="6" t="s">
        <v>2</v>
      </c>
      <c r="AE9" s="19" t="s">
        <v>3</v>
      </c>
      <c r="AF9" s="6" t="s">
        <v>6</v>
      </c>
      <c r="AG9" s="6" t="s">
        <v>2</v>
      </c>
      <c r="AH9" s="19" t="s">
        <v>3</v>
      </c>
      <c r="AI9" s="6" t="s">
        <v>6</v>
      </c>
      <c r="AJ9" s="6" t="s">
        <v>2</v>
      </c>
      <c r="AK9" s="19" t="s">
        <v>3</v>
      </c>
      <c r="AL9" s="6" t="s">
        <v>6</v>
      </c>
      <c r="AM9" s="6" t="s">
        <v>2</v>
      </c>
      <c r="AN9" s="20" t="s">
        <v>3</v>
      </c>
      <c r="AO9" s="6" t="s">
        <v>6</v>
      </c>
      <c r="AP9" s="6" t="s">
        <v>2</v>
      </c>
      <c r="AQ9" s="73" t="s">
        <v>3</v>
      </c>
      <c r="AR9" s="6" t="s">
        <v>6</v>
      </c>
      <c r="AS9" s="6" t="s">
        <v>2</v>
      </c>
      <c r="AT9" s="73" t="s">
        <v>3</v>
      </c>
      <c r="AU9" s="6" t="s">
        <v>6</v>
      </c>
      <c r="AV9" s="6" t="s">
        <v>2</v>
      </c>
      <c r="AW9" s="73" t="s">
        <v>3</v>
      </c>
      <c r="AX9" s="6" t="s">
        <v>6</v>
      </c>
      <c r="AY9" s="6" t="s">
        <v>2</v>
      </c>
      <c r="AZ9" s="73" t="s">
        <v>3</v>
      </c>
      <c r="BA9" s="6" t="s">
        <v>6</v>
      </c>
      <c r="BB9" s="6" t="s">
        <v>2</v>
      </c>
      <c r="BC9" s="73" t="s">
        <v>3</v>
      </c>
      <c r="BD9" s="6" t="s">
        <v>6</v>
      </c>
      <c r="BE9" s="6" t="s">
        <v>2</v>
      </c>
      <c r="BF9" s="73" t="s">
        <v>3</v>
      </c>
      <c r="BG9" s="6" t="s">
        <v>6</v>
      </c>
      <c r="BH9" s="43" t="s">
        <v>2</v>
      </c>
      <c r="BI9" s="37" t="s">
        <v>3</v>
      </c>
      <c r="BJ9" s="6" t="s">
        <v>6</v>
      </c>
      <c r="BK9" s="6" t="s">
        <v>2</v>
      </c>
      <c r="BL9" s="37" t="s">
        <v>3</v>
      </c>
      <c r="BM9" s="6" t="s">
        <v>6</v>
      </c>
      <c r="BN9" s="6" t="s">
        <v>2</v>
      </c>
      <c r="BO9" s="37" t="s">
        <v>3</v>
      </c>
      <c r="BP9" s="6" t="s">
        <v>6</v>
      </c>
      <c r="BQ9" s="6" t="s">
        <v>2</v>
      </c>
      <c r="BR9" s="20" t="s">
        <v>3</v>
      </c>
      <c r="BS9" s="6" t="s">
        <v>6</v>
      </c>
      <c r="BT9" s="6" t="s">
        <v>2</v>
      </c>
      <c r="BU9" s="20" t="s">
        <v>3</v>
      </c>
      <c r="BV9" s="6" t="s">
        <v>6</v>
      </c>
      <c r="BW9" s="6" t="s">
        <v>2</v>
      </c>
      <c r="BX9" s="20" t="s">
        <v>3</v>
      </c>
      <c r="BY9" s="6" t="s">
        <v>6</v>
      </c>
      <c r="BZ9" s="6" t="s">
        <v>2</v>
      </c>
      <c r="CA9" s="37" t="s">
        <v>3</v>
      </c>
      <c r="CB9" s="6" t="s">
        <v>6</v>
      </c>
      <c r="CC9" s="6" t="s">
        <v>2</v>
      </c>
      <c r="CD9" s="37" t="s">
        <v>3</v>
      </c>
      <c r="CE9" s="6" t="s">
        <v>6</v>
      </c>
      <c r="CF9" s="6" t="s">
        <v>2</v>
      </c>
      <c r="CG9" s="37" t="s">
        <v>3</v>
      </c>
      <c r="CH9" s="6" t="s">
        <v>6</v>
      </c>
      <c r="CI9" s="6" t="s">
        <v>2</v>
      </c>
      <c r="CJ9" s="37" t="s">
        <v>3</v>
      </c>
      <c r="CK9" s="6" t="s">
        <v>6</v>
      </c>
      <c r="CL9" s="6" t="s">
        <v>2</v>
      </c>
      <c r="CM9" s="21" t="s">
        <v>3</v>
      </c>
      <c r="CN9" s="6" t="s">
        <v>6</v>
      </c>
      <c r="CO9" s="6" t="s">
        <v>2</v>
      </c>
      <c r="CP9" s="21" t="s">
        <v>3</v>
      </c>
      <c r="CQ9" s="6" t="s">
        <v>6</v>
      </c>
      <c r="CR9" s="6" t="s">
        <v>2</v>
      </c>
      <c r="CS9" s="24" t="s">
        <v>3</v>
      </c>
      <c r="CT9" s="6" t="s">
        <v>6</v>
      </c>
      <c r="CU9" s="6" t="s">
        <v>2</v>
      </c>
      <c r="CV9" s="24" t="s">
        <v>3</v>
      </c>
      <c r="CW9" s="6" t="s">
        <v>6</v>
      </c>
      <c r="CX9" s="6" t="s">
        <v>2</v>
      </c>
      <c r="CY9" s="25" t="s">
        <v>3</v>
      </c>
      <c r="CZ9" s="6" t="s">
        <v>6</v>
      </c>
      <c r="DA9" s="6" t="s">
        <v>2</v>
      </c>
      <c r="DB9" s="25" t="s">
        <v>3</v>
      </c>
      <c r="DC9" s="6" t="s">
        <v>6</v>
      </c>
      <c r="DD9" s="6" t="s">
        <v>2</v>
      </c>
      <c r="DE9" s="25" t="s">
        <v>3</v>
      </c>
      <c r="DF9" s="6" t="s">
        <v>6</v>
      </c>
      <c r="DG9" s="6" t="s">
        <v>2</v>
      </c>
      <c r="DH9" s="52" t="s">
        <v>3</v>
      </c>
      <c r="DI9" s="6" t="s">
        <v>6</v>
      </c>
      <c r="DJ9" s="6" t="s">
        <v>2</v>
      </c>
      <c r="DK9" s="52" t="s">
        <v>3</v>
      </c>
      <c r="DL9" s="6" t="s">
        <v>6</v>
      </c>
      <c r="DM9" s="6" t="s">
        <v>2</v>
      </c>
      <c r="DN9" s="52" t="s">
        <v>3</v>
      </c>
      <c r="DO9" s="6" t="s">
        <v>6</v>
      </c>
      <c r="DP9" s="6" t="s">
        <v>2</v>
      </c>
      <c r="DQ9" s="55" t="s">
        <v>3</v>
      </c>
      <c r="DR9" s="6" t="s">
        <v>6</v>
      </c>
      <c r="DS9" s="6" t="s">
        <v>2</v>
      </c>
      <c r="DT9" s="55" t="s">
        <v>3</v>
      </c>
      <c r="DU9" s="6" t="s">
        <v>6</v>
      </c>
      <c r="DV9" s="6" t="s">
        <v>2</v>
      </c>
      <c r="DW9" s="55" t="s">
        <v>3</v>
      </c>
      <c r="DX9" s="6" t="s">
        <v>6</v>
      </c>
      <c r="DY9" s="6" t="s">
        <v>2</v>
      </c>
      <c r="DZ9" s="55" t="s">
        <v>3</v>
      </c>
      <c r="EA9" s="6" t="s">
        <v>6</v>
      </c>
      <c r="EB9" s="6" t="s">
        <v>2</v>
      </c>
      <c r="EC9" s="55" t="s">
        <v>3</v>
      </c>
      <c r="ED9" s="6" t="s">
        <v>6</v>
      </c>
      <c r="EE9" s="6" t="s">
        <v>2</v>
      </c>
      <c r="EF9" s="52" t="s">
        <v>3</v>
      </c>
      <c r="EG9" s="6" t="s">
        <v>6</v>
      </c>
      <c r="EH9" s="6" t="s">
        <v>2</v>
      </c>
      <c r="EI9" s="55" t="s">
        <v>3</v>
      </c>
      <c r="EJ9" s="6" t="s">
        <v>6</v>
      </c>
      <c r="EK9" s="6" t="s">
        <v>2</v>
      </c>
      <c r="EL9" s="52" t="s">
        <v>3</v>
      </c>
      <c r="EM9" s="6" t="s">
        <v>6</v>
      </c>
      <c r="EN9" s="6" t="s">
        <v>2</v>
      </c>
      <c r="EO9" s="52" t="s">
        <v>3</v>
      </c>
      <c r="EP9" s="6" t="s">
        <v>6</v>
      </c>
      <c r="EQ9" s="146" t="s">
        <v>7</v>
      </c>
      <c r="ER9" s="291" t="s">
        <v>8</v>
      </c>
      <c r="ES9" s="291"/>
      <c r="ET9" s="291"/>
      <c r="EU9" s="13" t="s">
        <v>9</v>
      </c>
    </row>
    <row r="10" spans="1:151" s="32" customFormat="1" ht="15.75" thickBot="1" x14ac:dyDescent="0.3">
      <c r="A10" s="28">
        <f t="shared" ref="A10:A24" si="0">A9+1</f>
        <v>1</v>
      </c>
      <c r="B10" s="116" t="s">
        <v>33</v>
      </c>
      <c r="C10" s="12"/>
      <c r="D10" s="162">
        <f t="shared" ref="D10:D24" ca="1" si="1">IF(C10&gt;0,(INDIRECT(ADDRESS(C10,$C$7,,,"ТаблицаСоответствия"))+E10)*$C$8,0)</f>
        <v>0</v>
      </c>
      <c r="E10" s="9"/>
      <c r="F10" s="12"/>
      <c r="G10" s="126">
        <f t="shared" ref="G10:G24" ca="1" si="2">IF(F10&gt;0,(INDIRECT(ADDRESS(F10,$F$7,,,"ТаблицаСоответствия"))+H10)*$F$8,0)</f>
        <v>0</v>
      </c>
      <c r="H10" s="9"/>
      <c r="I10" s="12"/>
      <c r="J10" s="126">
        <f t="shared" ref="J10:J24" ca="1" si="3">IF(I10&gt;0,(INDIRECT(ADDRESS(I10,$I$7,,,"ТаблицаСоответствия"))+K10)*$I$8,0)</f>
        <v>0</v>
      </c>
      <c r="K10" s="9"/>
      <c r="L10" s="12"/>
      <c r="M10" s="126">
        <f t="shared" ref="M10:M24" ca="1" si="4">IF(L10&gt;0,(INDIRECT(ADDRESS(L10,$L$7,,,"ТаблицаСоответствия"))+N10)*$L$8,0)</f>
        <v>0</v>
      </c>
      <c r="N10" s="9"/>
      <c r="O10" s="12">
        <v>32</v>
      </c>
      <c r="P10" s="126">
        <f t="shared" ref="P10:P24" ca="1" si="5">IF(O10&gt;0,(INDIRECT(ADDRESS(O10,$O$7,,,"ТаблицаСоответствия"))+Q10)*$O$8,0)</f>
        <v>54</v>
      </c>
      <c r="Q10" s="9"/>
      <c r="R10" s="12"/>
      <c r="S10" s="126">
        <f t="shared" ref="S10:S24" ca="1" si="6">IF(R10&gt;0,(INDIRECT(ADDRESS(R10,$R$7,,,"ТаблицаСоответствия"))+T10)*$R$8,0)</f>
        <v>0</v>
      </c>
      <c r="T10" s="9"/>
      <c r="U10" s="12"/>
      <c r="V10" s="126">
        <f t="shared" ref="V10:V24" ca="1" si="7">IF(U10&gt;0,(INDIRECT(ADDRESS(U10,$U$7,,,"ТаблицаСоответствия"))+W10)*$U$8,0)</f>
        <v>0</v>
      </c>
      <c r="W10" s="9"/>
      <c r="X10" s="12"/>
      <c r="Y10" s="126">
        <f t="shared" ref="Y10:Y24" ca="1" si="8">IF(X10&gt;0,(INDIRECT(ADDRESS(X10,$X$7,,,"ТаблицаСоответствия"))+Z10)*$X$8,0)</f>
        <v>0</v>
      </c>
      <c r="Z10" s="9"/>
      <c r="AA10" s="12"/>
      <c r="AB10" s="126">
        <f t="shared" ref="AB10:AB24" ca="1" si="9">IF(AA10&gt;0,(INDIRECT(ADDRESS(AA10,$AA$7,,,"ТаблицаСоответствия"))+AC10)*$AA$8,0)</f>
        <v>0</v>
      </c>
      <c r="AC10" s="9"/>
      <c r="AD10" s="12">
        <v>3</v>
      </c>
      <c r="AE10" s="126">
        <f t="shared" ref="AE10:AE24" ca="1" si="10">IF(AD10&gt;0,(INDIRECT(ADDRESS(AD10,$AD$7,,,"ТаблицаСоответствия"))+AF10)*$AD$8,0)</f>
        <v>118.4</v>
      </c>
      <c r="AF10" s="9"/>
      <c r="AG10" s="12">
        <v>1</v>
      </c>
      <c r="AH10" s="162">
        <f t="shared" ref="AH10:AH24" ca="1" si="11">IF(AG10&gt;0,(INDIRECT(ADDRESS(AG10,$AG$7,,,"ТаблицаСоответствия"))+AI10)*$AG$8,0)</f>
        <v>16.799999999999997</v>
      </c>
      <c r="AI10" s="9"/>
      <c r="AJ10" s="12">
        <v>1</v>
      </c>
      <c r="AK10" s="162">
        <f t="shared" ref="AK10:AK24" ca="1" si="12">IF(AJ10&gt;0,(INDIRECT(ADDRESS(AJ10,$AJ$7,,,"ТаблицаСоответствия"))+AL10)*$AJ$8,)</f>
        <v>47.599999999999994</v>
      </c>
      <c r="AL10" s="9"/>
      <c r="AM10" s="12">
        <v>1</v>
      </c>
      <c r="AN10" s="7">
        <f t="shared" ref="AN10:AN24" ca="1" si="13">IF(AM10&gt;0,ROUND((INDIRECT(ADDRESS(AM10,$AM$7,,,"ТаблицаСоответствия"))+AO10)*$AM$8,0),)</f>
        <v>14</v>
      </c>
      <c r="AO10" s="9"/>
      <c r="AP10" s="12">
        <v>1</v>
      </c>
      <c r="AQ10" s="7">
        <f t="shared" ref="AQ10:AQ24" ca="1" si="14">IF(AP10&gt;0,ROUND((INDIRECT(ADDRESS(AP10,$AP$7,,,"ТаблицаСоответствия"))+AR10)*$AP$8,0),)</f>
        <v>12</v>
      </c>
      <c r="AR10" s="9"/>
      <c r="AS10" s="12"/>
      <c r="AT10" s="7">
        <f t="shared" ref="AT10:AT24" ca="1" si="15">IF(AS10&gt;0,ROUND((INDIRECT(ADDRESS(AS10,$AS$7,,,"ТаблицаСоответствия"))+AU10)*$AS$8,0),)</f>
        <v>0</v>
      </c>
      <c r="AU10" s="9"/>
      <c r="AV10" s="12"/>
      <c r="AW10" s="7">
        <f t="shared" ref="AW10:AW24" ca="1" si="16">IF(AV10&gt;0,ROUND((INDIRECT(ADDRESS(AV10,$AV$7,,,"ТаблицаСоответствия"))+AX10)*$AV$8,0),)</f>
        <v>0</v>
      </c>
      <c r="AX10" s="9"/>
      <c r="AY10" s="12"/>
      <c r="AZ10" s="7">
        <f t="shared" ref="AZ10:AZ15" ca="1" si="17">IF(AY10&gt;0,ROUND((INDIRECT(ADDRESS(AY10,$AY$7,,,"ТаблицаСоответствия"))+BA10)*$AY$8,0),)</f>
        <v>0</v>
      </c>
      <c r="BA10" s="9"/>
      <c r="BB10" s="12"/>
      <c r="BC10" s="7">
        <f t="shared" ref="BC10:BC24" ca="1" si="18">IF(BB10&gt;0,ROUND((INDIRECT(ADDRESS(BB10,$BB$7,,,"ТаблицаСоответствия"))+BD10)*$BB$8,0),)</f>
        <v>0</v>
      </c>
      <c r="BD10" s="9"/>
      <c r="BE10" s="12"/>
      <c r="BF10" s="7">
        <f t="shared" ref="BF10:BF24" ca="1" si="19">IF(BE10&gt;0,ROUND((INDIRECT(ADDRESS(BE10,$BE$7,,,"ТаблицаСоответствия"))+BG10)*$BE$8,0),)</f>
        <v>0</v>
      </c>
      <c r="BG10" s="9"/>
      <c r="BH10" s="12"/>
      <c r="BI10" s="7">
        <f t="shared" ref="BI10:BI24" ca="1" si="20">IF(BH10&gt;0,ROUND((INDIRECT(ADDRESS(BH10,$BH$7,,,"ТаблицаСоответствия"))+BJ10)*$BH$8,0),)</f>
        <v>0</v>
      </c>
      <c r="BJ10" s="9"/>
      <c r="BK10" s="12"/>
      <c r="BL10" s="7">
        <f t="shared" ref="BL10:BL24" ca="1" si="21">IF(BK10&gt;0,ROUND((INDIRECT(ADDRESS(BK10,$BK$7,,,"ТаблицаСоответствия"))+BM10)*$BK$8,0),)</f>
        <v>0</v>
      </c>
      <c r="BM10" s="9"/>
      <c r="BN10" s="12"/>
      <c r="BO10" s="7">
        <f t="shared" ref="BO10:BO24" ca="1" si="22">IF(BN10&gt;0,ROUND((INDIRECT(ADDRESS(BN10,$BN$7,,,"ТаблицаСоответствия"))+BP10)*$BN$8,0),)</f>
        <v>0</v>
      </c>
      <c r="BP10" s="9"/>
      <c r="BQ10" s="12"/>
      <c r="BR10" s="7">
        <f t="shared" ref="BR10:BR24" ca="1" si="23">IF(BQ10&gt;0,ROUND((INDIRECT(ADDRESS(BQ10,$BQ$7,,,"ТаблицаСоответствия"))+BS10)*$BQ$8,0),)</f>
        <v>0</v>
      </c>
      <c r="BS10" s="9"/>
      <c r="BT10" s="12"/>
      <c r="BU10" s="7">
        <f t="shared" ref="BU10:BU24" ca="1" si="24">IF(BT10&gt;0,ROUND((INDIRECT(ADDRESS(BT10,$BT$7,,,"ТаблицаСоответствия"))+BV10)*$BT$8,0),)</f>
        <v>0</v>
      </c>
      <c r="BV10" s="9"/>
      <c r="BW10" s="12"/>
      <c r="BX10" s="7">
        <f t="shared" ref="BX10:BX24" ca="1" si="25">IF(BW10&gt;0,ROUND((INDIRECT(ADDRESS(BW10,$BW$7,,,"ТаблицаСоответствия"))+BY10)*$BW$8,0),)</f>
        <v>0</v>
      </c>
      <c r="BY10" s="9"/>
      <c r="BZ10" s="12"/>
      <c r="CA10" s="7">
        <f t="shared" ref="CA10:CA24" ca="1" si="26">IF(BZ10&gt;0,ROUND((INDIRECT(ADDRESS(BZ10,$BZ$7,,,"ТаблицаСоответствия"))+CB10)*$BZ$8,0),)</f>
        <v>0</v>
      </c>
      <c r="CB10" s="9"/>
      <c r="CC10" s="12"/>
      <c r="CD10" s="7">
        <f t="shared" ref="CD10:CD24" ca="1" si="27">IF(CC10&gt;0,ROUND((INDIRECT(ADDRESS(CC10,$CC$7,,,"ТаблицаСоответствия"))+CE10)*$CC$8,0),)</f>
        <v>0</v>
      </c>
      <c r="CE10" s="9"/>
      <c r="CF10" s="12"/>
      <c r="CG10" s="27">
        <f t="shared" ref="CG10:CG24" ca="1" si="28">IF(CF10&gt;0,ROUND((INDIRECT(ADDRESS(CF10,$CF$7,,,"ТаблицаСоответствия"))+CH10)*$CF$8,0),)</f>
        <v>0</v>
      </c>
      <c r="CH10" s="9"/>
      <c r="CI10" s="12"/>
      <c r="CJ10" s="27">
        <f t="shared" ref="CJ10:CJ24" ca="1" si="29">IF(CI10&gt;0,ROUND((INDIRECT(ADDRESS(CI10,$CI$7,,,"ТаблицаСоответствия"))+CK10)*$CI$8,0),)</f>
        <v>0</v>
      </c>
      <c r="CK10" s="9"/>
      <c r="CL10" s="12"/>
      <c r="CM10" s="7">
        <f t="shared" ref="CM10:CM24" ca="1" si="30">IF(CL10&gt;0,ROUND((INDIRECT(ADDRESS(CL10,$CL$7,,,"ТаблицаСоответствия"))+CN10)*$CL$8,0),)</f>
        <v>0</v>
      </c>
      <c r="CN10" s="9"/>
      <c r="CO10" s="12"/>
      <c r="CP10" s="7">
        <f t="shared" ref="CP10:CP24" ca="1" si="31">IF(CO10&gt;0,ROUND((INDIRECT(ADDRESS(CO10,$CO$7,,,"ТаблицаСоответствия"))+CQ10)*$CO$8,0),)</f>
        <v>0</v>
      </c>
      <c r="CQ10" s="9"/>
      <c r="CR10" s="12"/>
      <c r="CS10" s="7">
        <f t="shared" ref="CS10:CS24" ca="1" si="32">IF(CR10&gt;0,ROUND((INDIRECT(ADDRESS(CR10,$CR$7,,,"ТаблицаСоответствия"))+CT10)*$CR$8,0),)</f>
        <v>0</v>
      </c>
      <c r="CT10" s="9"/>
      <c r="CU10" s="12"/>
      <c r="CV10" s="7">
        <f t="shared" ref="CV10:CV24" ca="1" si="33">IF(CU10&gt;0,ROUND((INDIRECT(ADDRESS(CU10,$CU$7,,,"ТаблицаСоответствия"))+CW10)*$CU$8,0),)</f>
        <v>0</v>
      </c>
      <c r="CW10" s="9"/>
      <c r="CX10" s="12"/>
      <c r="CY10" s="7">
        <f t="shared" ref="CY10:CY24" ca="1" si="34">IF(CX10&gt;0,ROUND((INDIRECT(ADDRESS(CX10,$CX$7,,,"ТаблицаСоответствия"))+CZ10)*$CX$8,0),)</f>
        <v>0</v>
      </c>
      <c r="CZ10" s="9"/>
      <c r="DA10" s="12"/>
      <c r="DB10" s="7">
        <f t="shared" ref="DB10:DB24" ca="1" si="35">IF(DA10&gt;0,ROUND((INDIRECT(ADDRESS(DA10,$DA$7,,,"ТаблицаСоответствия"))+DC10)*$DA$8,0),)</f>
        <v>0</v>
      </c>
      <c r="DC10" s="9"/>
      <c r="DD10" s="12"/>
      <c r="DE10" s="7">
        <f t="shared" ref="DE10:DE24" ca="1" si="36">IF(DD10&gt;0,ROUND((INDIRECT(ADDRESS(DD10,$DD$7,,,"ТаблицаСоответствия"))+DF10)*$DD$8,0),)</f>
        <v>0</v>
      </c>
      <c r="DF10" s="9"/>
      <c r="DG10" s="12"/>
      <c r="DH10" s="7">
        <f t="shared" ref="DH10:DH24" ca="1" si="37">IF(DG10&gt;0,ROUND((INDIRECT(ADDRESS(DG10,$DG$7,,,"ТаблицаСоответствия"))+DI10)*$DG$8,0),)</f>
        <v>0</v>
      </c>
      <c r="DI10" s="9"/>
      <c r="DJ10" s="12"/>
      <c r="DK10" s="7">
        <f t="shared" ref="DK10:DK24" ca="1" si="38">IF(DJ10&gt;0,ROUND((INDIRECT(ADDRESS(DJ10,$DJ$7,,,"ТаблицаСоответствия"))+DL10)*$DJ$8,0),)</f>
        <v>0</v>
      </c>
      <c r="DL10" s="9"/>
      <c r="DM10" s="12"/>
      <c r="DN10" s="7">
        <f t="shared" ref="DN10:DN24" ca="1" si="39">IF(DM10&gt;0,ROUND((INDIRECT(ADDRESS(DM10,$DM$7,,,"ТаблицаСоответствия"))+DO10)*$DM$8,0),)</f>
        <v>0</v>
      </c>
      <c r="DO10" s="9"/>
      <c r="DP10" s="12"/>
      <c r="DQ10" s="7">
        <f t="shared" ref="DQ10:DQ24" ca="1" si="40">IF(DP10&gt;0,ROUND((INDIRECT(ADDRESS(DP10,$DP$7,,,"ТаблицаСоответствия"))+DR10)*$DP$8,0),)</f>
        <v>0</v>
      </c>
      <c r="DR10" s="9"/>
      <c r="DS10" s="12"/>
      <c r="DT10" s="7">
        <f t="shared" ref="DT10:DT24" ca="1" si="41">IF(DS10&gt;0,ROUND((INDIRECT(ADDRESS(DS10,$DS$7,,,"ТаблицаСоответствия"))+DU10)*$DS$8,0),)</f>
        <v>0</v>
      </c>
      <c r="DU10" s="9"/>
      <c r="DV10" s="12"/>
      <c r="DW10" s="7">
        <f t="shared" ref="DW10:DW24" ca="1" si="42">IF(DV10&gt;0,ROUND((INDIRECT(ADDRESS(DV10,$DV$7,,,"ТаблицаСоответствия"))+DX10)*$DV$8,0),)</f>
        <v>0</v>
      </c>
      <c r="DX10" s="9"/>
      <c r="DY10" s="12"/>
      <c r="DZ10" s="7">
        <f t="shared" ref="DZ10:DZ24" ca="1" si="43">IF(DY10&gt;0,ROUND((INDIRECT(ADDRESS(DY10,$DY$7,,,"ТаблицаСоответствия"))+EA10)*$DY$8,0),)</f>
        <v>0</v>
      </c>
      <c r="EA10" s="9"/>
      <c r="EB10" s="12"/>
      <c r="EC10" s="7">
        <f t="shared" ref="EC10:EC24" ca="1" si="44">IF(EB10&gt;0,ROUND((INDIRECT(ADDRESS(EB10,$EB$7,,,"ТаблицаСоответствия"))+ED10)*$EB$8,0),)</f>
        <v>0</v>
      </c>
      <c r="ED10" s="9"/>
      <c r="EE10" s="12"/>
      <c r="EF10" s="7">
        <f t="shared" ref="EF10:EF24" ca="1" si="45">IF(EE10&gt;0,ROUND((INDIRECT(ADDRESS(EE10,$EE$7,,,"ТаблицаСоответствия"))+EG10)*$EE$8,0),)</f>
        <v>0</v>
      </c>
      <c r="EG10" s="9"/>
      <c r="EH10" s="12"/>
      <c r="EI10" s="7">
        <f t="shared" ref="EI10:EI15" ca="1" si="46">IF(EH10&gt;0,ROUND((INDIRECT(ADDRESS(EH10,$EH$7,,,"ТаблицаСоответствия"))+EJ10)*$EH$8,0),)</f>
        <v>0</v>
      </c>
      <c r="EJ10" s="9"/>
      <c r="EK10" s="12"/>
      <c r="EL10" s="7">
        <f t="shared" ref="EL10:EL15" ca="1" si="47">IF(EK10&gt;0,ROUND((INDIRECT(ADDRESS(EK10,$EK$7,,,"ТаблицаСоответствия"))+EM10)*$EK$8,0),)</f>
        <v>0</v>
      </c>
      <c r="EM10" s="9"/>
      <c r="EN10" s="12"/>
      <c r="EO10" s="7">
        <f t="shared" ref="EO10:EO15" ca="1" si="48">IF(EN10&gt;0,ROUND((INDIRECT(ADDRESS(EN10,$EN$7,,,"ТаблицаСоответствия"))+EP10)*$EN$8,0),)</f>
        <v>0</v>
      </c>
      <c r="EP10" s="9"/>
      <c r="EQ10" s="179">
        <f t="shared" ref="EQ10:EQ23" ca="1" si="49">SUM(DE10,CY10,BF10,BI10,BL10,BO10,CA10,V10,CD10,AQ10,AT10,AW10,AZ10,BC10,CG10,CG10,CJ10,DB10,CS10,CV10,CM10,DQ10,DT10,DW10,DZ10,EC10,EI10,CP10,BX10,BU10,AN10,BR10,AE10,AH10,AK10,D10,G10,J10,M10,P10,S10,Y10,AB10,DH10,DK10,DN10,EF10,EL10,EO10,)</f>
        <v>262.79999999999995</v>
      </c>
      <c r="ER10" s="292" t="str">
        <f t="shared" ref="ER10:ER15" si="50">B10</f>
        <v>Севостьянов Илья - Шипицына Анастасия</v>
      </c>
      <c r="ES10" s="293"/>
      <c r="ET10" s="294"/>
      <c r="EU10" s="31">
        <f ca="1">IF(EQ10&gt;0,RANK(EQ10,$EQ$10:$EQ$24),0)</f>
        <v>1</v>
      </c>
    </row>
    <row r="11" spans="1:151" s="32" customFormat="1" ht="15.75" thickBot="1" x14ac:dyDescent="0.3">
      <c r="A11" s="28">
        <f t="shared" si="0"/>
        <v>2</v>
      </c>
      <c r="B11" s="116" t="s">
        <v>41</v>
      </c>
      <c r="C11" s="12"/>
      <c r="D11" s="162">
        <f t="shared" ca="1" si="1"/>
        <v>0</v>
      </c>
      <c r="E11" s="30"/>
      <c r="F11" s="12"/>
      <c r="G11" s="126">
        <f t="shared" ca="1" si="2"/>
        <v>0</v>
      </c>
      <c r="H11" s="30"/>
      <c r="I11" s="12"/>
      <c r="J11" s="126">
        <f t="shared" ca="1" si="3"/>
        <v>0</v>
      </c>
      <c r="K11" s="30"/>
      <c r="L11" s="12">
        <v>118</v>
      </c>
      <c r="M11" s="126">
        <f t="shared" ca="1" si="4"/>
        <v>18</v>
      </c>
      <c r="N11" s="30"/>
      <c r="O11" s="12">
        <v>55</v>
      </c>
      <c r="P11" s="126">
        <f t="shared" ca="1" si="5"/>
        <v>18</v>
      </c>
      <c r="Q11" s="30"/>
      <c r="R11" s="12"/>
      <c r="S11" s="126">
        <f t="shared" ca="1" si="6"/>
        <v>0</v>
      </c>
      <c r="T11" s="30"/>
      <c r="U11" s="12"/>
      <c r="V11" s="126">
        <f t="shared" ca="1" si="7"/>
        <v>0</v>
      </c>
      <c r="W11" s="30"/>
      <c r="X11" s="12"/>
      <c r="Y11" s="126">
        <f t="shared" ca="1" si="8"/>
        <v>0</v>
      </c>
      <c r="Z11" s="30"/>
      <c r="AA11" s="12"/>
      <c r="AB11" s="126">
        <f t="shared" ca="1" si="9"/>
        <v>0</v>
      </c>
      <c r="AC11" s="30"/>
      <c r="AD11" s="12">
        <v>6</v>
      </c>
      <c r="AE11" s="126">
        <f t="shared" ca="1" si="10"/>
        <v>99.2</v>
      </c>
      <c r="AF11" s="30"/>
      <c r="AG11" s="12">
        <v>2</v>
      </c>
      <c r="AH11" s="162">
        <f t="shared" ca="1" si="11"/>
        <v>14</v>
      </c>
      <c r="AI11" s="30"/>
      <c r="AJ11" s="12"/>
      <c r="AK11" s="162">
        <f t="shared" ca="1" si="12"/>
        <v>0</v>
      </c>
      <c r="AL11" s="30"/>
      <c r="AM11" s="12"/>
      <c r="AN11" s="27">
        <f t="shared" ca="1" si="13"/>
        <v>0</v>
      </c>
      <c r="AO11" s="30"/>
      <c r="AP11" s="12">
        <v>2</v>
      </c>
      <c r="AQ11" s="27">
        <f t="shared" ca="1" si="14"/>
        <v>10</v>
      </c>
      <c r="AR11" s="30"/>
      <c r="AS11" s="12"/>
      <c r="AT11" s="27">
        <f t="shared" ca="1" si="15"/>
        <v>0</v>
      </c>
      <c r="AU11" s="30"/>
      <c r="AV11" s="12"/>
      <c r="AW11" s="27">
        <f t="shared" ca="1" si="16"/>
        <v>0</v>
      </c>
      <c r="AX11" s="30"/>
      <c r="AY11" s="12"/>
      <c r="AZ11" s="27">
        <f t="shared" ca="1" si="17"/>
        <v>0</v>
      </c>
      <c r="BA11" s="30"/>
      <c r="BB11" s="12"/>
      <c r="BC11" s="27">
        <f t="shared" ca="1" si="18"/>
        <v>0</v>
      </c>
      <c r="BD11" s="30"/>
      <c r="BE11" s="12"/>
      <c r="BF11" s="27">
        <f t="shared" ca="1" si="19"/>
        <v>0</v>
      </c>
      <c r="BG11" s="30"/>
      <c r="BH11" s="12"/>
      <c r="BI11" s="27">
        <f t="shared" ca="1" si="20"/>
        <v>0</v>
      </c>
      <c r="BJ11" s="30"/>
      <c r="BK11" s="12"/>
      <c r="BL11" s="27">
        <f t="shared" ca="1" si="21"/>
        <v>0</v>
      </c>
      <c r="BM11" s="30"/>
      <c r="BN11" s="12"/>
      <c r="BO11" s="27">
        <f t="shared" ca="1" si="22"/>
        <v>0</v>
      </c>
      <c r="BP11" s="30"/>
      <c r="BQ11" s="12"/>
      <c r="BR11" s="27">
        <f t="shared" ca="1" si="23"/>
        <v>0</v>
      </c>
      <c r="BS11" s="30"/>
      <c r="BT11" s="12"/>
      <c r="BU11" s="27">
        <f t="shared" ca="1" si="24"/>
        <v>0</v>
      </c>
      <c r="BV11" s="30"/>
      <c r="BW11" s="12"/>
      <c r="BX11" s="27">
        <f t="shared" ca="1" si="25"/>
        <v>0</v>
      </c>
      <c r="BY11" s="30"/>
      <c r="BZ11" s="12"/>
      <c r="CA11" s="27">
        <f t="shared" ca="1" si="26"/>
        <v>0</v>
      </c>
      <c r="CB11" s="30"/>
      <c r="CC11" s="12"/>
      <c r="CD11" s="27">
        <f t="shared" ca="1" si="27"/>
        <v>0</v>
      </c>
      <c r="CE11" s="30"/>
      <c r="CF11" s="12"/>
      <c r="CG11" s="27">
        <f t="shared" ca="1" si="28"/>
        <v>0</v>
      </c>
      <c r="CH11" s="30"/>
      <c r="CI11" s="12"/>
      <c r="CJ11" s="27">
        <f t="shared" ca="1" si="29"/>
        <v>0</v>
      </c>
      <c r="CK11" s="30"/>
      <c r="CL11" s="12"/>
      <c r="CM11" s="27">
        <f t="shared" ca="1" si="30"/>
        <v>0</v>
      </c>
      <c r="CN11" s="30"/>
      <c r="CO11" s="12"/>
      <c r="CP11" s="27">
        <f t="shared" ca="1" si="31"/>
        <v>0</v>
      </c>
      <c r="CQ11" s="30"/>
      <c r="CR11" s="12"/>
      <c r="CS11" s="27">
        <f t="shared" ca="1" si="32"/>
        <v>0</v>
      </c>
      <c r="CT11" s="30"/>
      <c r="CU11" s="12"/>
      <c r="CV11" s="27">
        <f t="shared" ca="1" si="33"/>
        <v>0</v>
      </c>
      <c r="CW11" s="30"/>
      <c r="CX11" s="12"/>
      <c r="CY11" s="27">
        <f t="shared" ca="1" si="34"/>
        <v>0</v>
      </c>
      <c r="CZ11" s="30"/>
      <c r="DA11" s="12"/>
      <c r="DB11" s="27">
        <f t="shared" ca="1" si="35"/>
        <v>0</v>
      </c>
      <c r="DC11" s="30"/>
      <c r="DD11" s="12"/>
      <c r="DE11" s="27">
        <f t="shared" ca="1" si="36"/>
        <v>0</v>
      </c>
      <c r="DF11" s="30"/>
      <c r="DG11" s="12"/>
      <c r="DH11" s="27">
        <f t="shared" ca="1" si="37"/>
        <v>0</v>
      </c>
      <c r="DI11" s="30"/>
      <c r="DJ11" s="12"/>
      <c r="DK11" s="27">
        <f t="shared" ca="1" si="38"/>
        <v>0</v>
      </c>
      <c r="DL11" s="30"/>
      <c r="DM11" s="12"/>
      <c r="DN11" s="27">
        <f t="shared" ca="1" si="39"/>
        <v>0</v>
      </c>
      <c r="DO11" s="30"/>
      <c r="DP11" s="12"/>
      <c r="DQ11" s="27">
        <f t="shared" ca="1" si="40"/>
        <v>0</v>
      </c>
      <c r="DR11" s="30"/>
      <c r="DS11" s="12"/>
      <c r="DT11" s="27">
        <f t="shared" ca="1" si="41"/>
        <v>0</v>
      </c>
      <c r="DU11" s="30"/>
      <c r="DV11" s="12"/>
      <c r="DW11" s="27">
        <f t="shared" ca="1" si="42"/>
        <v>0</v>
      </c>
      <c r="DX11" s="30"/>
      <c r="DY11" s="12"/>
      <c r="DZ11" s="27">
        <f t="shared" ca="1" si="43"/>
        <v>0</v>
      </c>
      <c r="EA11" s="30"/>
      <c r="EB11" s="12"/>
      <c r="EC11" s="27">
        <f t="shared" ca="1" si="44"/>
        <v>0</v>
      </c>
      <c r="ED11" s="30"/>
      <c r="EE11" s="12"/>
      <c r="EF11" s="27">
        <f t="shared" ca="1" si="45"/>
        <v>0</v>
      </c>
      <c r="EG11" s="30"/>
      <c r="EH11" s="41"/>
      <c r="EI11" s="27">
        <f t="shared" ca="1" si="46"/>
        <v>0</v>
      </c>
      <c r="EJ11" s="30"/>
      <c r="EK11" s="41"/>
      <c r="EL11" s="27">
        <f t="shared" ca="1" si="47"/>
        <v>0</v>
      </c>
      <c r="EM11" s="30"/>
      <c r="EN11" s="41"/>
      <c r="EO11" s="27">
        <f t="shared" ca="1" si="48"/>
        <v>0</v>
      </c>
      <c r="EP11" s="30"/>
      <c r="EQ11" s="179">
        <f t="shared" ca="1" si="49"/>
        <v>159.19999999999999</v>
      </c>
      <c r="ER11" s="292" t="str">
        <f t="shared" si="50"/>
        <v>Иванов Егор - Карпушина Софья</v>
      </c>
      <c r="ES11" s="293"/>
      <c r="ET11" s="294"/>
      <c r="EU11" s="31">
        <f t="shared" ref="EU11:EU24" ca="1" si="51">IF(EQ11&gt;0,RANK(EQ11,$EQ$10:$EQ$24),0)</f>
        <v>2</v>
      </c>
    </row>
    <row r="12" spans="1:151" s="32" customFormat="1" ht="15.75" customHeight="1" thickBot="1" x14ac:dyDescent="0.3">
      <c r="A12" s="28">
        <f t="shared" si="0"/>
        <v>3</v>
      </c>
      <c r="B12" s="41" t="s">
        <v>92</v>
      </c>
      <c r="C12" s="12"/>
      <c r="D12" s="162">
        <f t="shared" ca="1" si="1"/>
        <v>0</v>
      </c>
      <c r="E12" s="9"/>
      <c r="F12" s="12"/>
      <c r="G12" s="126">
        <f t="shared" ca="1" si="2"/>
        <v>0</v>
      </c>
      <c r="H12" s="9"/>
      <c r="I12" s="12"/>
      <c r="J12" s="126">
        <f t="shared" ca="1" si="3"/>
        <v>0</v>
      </c>
      <c r="K12" s="9"/>
      <c r="L12" s="12">
        <v>163</v>
      </c>
      <c r="M12" s="126">
        <f t="shared" ca="1" si="4"/>
        <v>18</v>
      </c>
      <c r="N12" s="9"/>
      <c r="O12" s="12">
        <v>66</v>
      </c>
      <c r="P12" s="126">
        <f t="shared" ca="1" si="5"/>
        <v>18</v>
      </c>
      <c r="Q12" s="9"/>
      <c r="R12" s="12"/>
      <c r="S12" s="126">
        <f t="shared" ca="1" si="6"/>
        <v>0</v>
      </c>
      <c r="T12" s="9"/>
      <c r="U12" s="12"/>
      <c r="V12" s="126">
        <f t="shared" ca="1" si="7"/>
        <v>0</v>
      </c>
      <c r="W12" s="9"/>
      <c r="X12" s="12"/>
      <c r="Y12" s="126">
        <f t="shared" ca="1" si="8"/>
        <v>0</v>
      </c>
      <c r="Z12" s="9"/>
      <c r="AA12" s="12"/>
      <c r="AB12" s="126">
        <f t="shared" ca="1" si="9"/>
        <v>0</v>
      </c>
      <c r="AC12" s="9"/>
      <c r="AD12" s="12"/>
      <c r="AE12" s="126">
        <f t="shared" ca="1" si="10"/>
        <v>0</v>
      </c>
      <c r="AF12" s="9"/>
      <c r="AG12" s="12"/>
      <c r="AH12" s="162">
        <f t="shared" ca="1" si="11"/>
        <v>0</v>
      </c>
      <c r="AI12" s="9"/>
      <c r="AJ12" s="12">
        <v>2</v>
      </c>
      <c r="AK12" s="162">
        <f t="shared" ca="1" si="12"/>
        <v>42</v>
      </c>
      <c r="AL12" s="9"/>
      <c r="AM12" s="12"/>
      <c r="AN12" s="7">
        <f t="shared" ca="1" si="13"/>
        <v>0</v>
      </c>
      <c r="AO12" s="9"/>
      <c r="AP12" s="12"/>
      <c r="AQ12" s="7">
        <f t="shared" ca="1" si="14"/>
        <v>0</v>
      </c>
      <c r="AR12" s="9"/>
      <c r="AS12" s="12"/>
      <c r="AT12" s="7">
        <f t="shared" ca="1" si="15"/>
        <v>0</v>
      </c>
      <c r="AU12" s="9"/>
      <c r="AV12" s="12"/>
      <c r="AW12" s="7">
        <f t="shared" ca="1" si="16"/>
        <v>0</v>
      </c>
      <c r="AX12" s="9"/>
      <c r="AY12" s="12"/>
      <c r="AZ12" s="7">
        <f t="shared" ca="1" si="17"/>
        <v>0</v>
      </c>
      <c r="BA12" s="9"/>
      <c r="BB12" s="12"/>
      <c r="BC12" s="7">
        <f t="shared" ca="1" si="18"/>
        <v>0</v>
      </c>
      <c r="BD12" s="9"/>
      <c r="BE12" s="12"/>
      <c r="BF12" s="7">
        <f t="shared" ca="1" si="19"/>
        <v>0</v>
      </c>
      <c r="BG12" s="9"/>
      <c r="BH12" s="12"/>
      <c r="BI12" s="7">
        <f t="shared" ca="1" si="20"/>
        <v>0</v>
      </c>
      <c r="BJ12" s="9"/>
      <c r="BK12" s="12"/>
      <c r="BL12" s="7">
        <f t="shared" ca="1" si="21"/>
        <v>0</v>
      </c>
      <c r="BM12" s="9"/>
      <c r="BN12" s="12"/>
      <c r="BO12" s="7">
        <f t="shared" ca="1" si="22"/>
        <v>0</v>
      </c>
      <c r="BP12" s="9"/>
      <c r="BQ12" s="12"/>
      <c r="BR12" s="7">
        <f t="shared" ca="1" si="23"/>
        <v>0</v>
      </c>
      <c r="BS12" s="9"/>
      <c r="BT12" s="12"/>
      <c r="BU12" s="7">
        <f t="shared" ca="1" si="24"/>
        <v>0</v>
      </c>
      <c r="BV12" s="9"/>
      <c r="BW12" s="12"/>
      <c r="BX12" s="7">
        <f t="shared" ca="1" si="25"/>
        <v>0</v>
      </c>
      <c r="BY12" s="9"/>
      <c r="BZ12" s="12"/>
      <c r="CA12" s="7">
        <f t="shared" ca="1" si="26"/>
        <v>0</v>
      </c>
      <c r="CB12" s="9"/>
      <c r="CC12" s="12"/>
      <c r="CD12" s="7">
        <f t="shared" ca="1" si="27"/>
        <v>0</v>
      </c>
      <c r="CE12" s="9"/>
      <c r="CF12" s="12"/>
      <c r="CG12" s="27">
        <f t="shared" ca="1" si="28"/>
        <v>0</v>
      </c>
      <c r="CH12" s="9"/>
      <c r="CI12" s="12"/>
      <c r="CJ12" s="27">
        <f t="shared" ca="1" si="29"/>
        <v>0</v>
      </c>
      <c r="CK12" s="9"/>
      <c r="CL12" s="12"/>
      <c r="CM12" s="7">
        <f t="shared" ca="1" si="30"/>
        <v>0</v>
      </c>
      <c r="CN12" s="9"/>
      <c r="CO12" s="12"/>
      <c r="CP12" s="7">
        <f t="shared" ca="1" si="31"/>
        <v>0</v>
      </c>
      <c r="CQ12" s="9"/>
      <c r="CR12" s="12"/>
      <c r="CS12" s="7">
        <f t="shared" ca="1" si="32"/>
        <v>0</v>
      </c>
      <c r="CT12" s="9"/>
      <c r="CU12" s="12"/>
      <c r="CV12" s="7">
        <f t="shared" ca="1" si="33"/>
        <v>0</v>
      </c>
      <c r="CW12" s="9"/>
      <c r="CX12" s="12"/>
      <c r="CY12" s="7">
        <f t="shared" ca="1" si="34"/>
        <v>0</v>
      </c>
      <c r="CZ12" s="9"/>
      <c r="DA12" s="12"/>
      <c r="DB12" s="7">
        <f t="shared" ca="1" si="35"/>
        <v>0</v>
      </c>
      <c r="DC12" s="9"/>
      <c r="DD12" s="12"/>
      <c r="DE12" s="7">
        <f t="shared" ca="1" si="36"/>
        <v>0</v>
      </c>
      <c r="DF12" s="9"/>
      <c r="DG12" s="12"/>
      <c r="DH12" s="7">
        <f t="shared" ca="1" si="37"/>
        <v>0</v>
      </c>
      <c r="DI12" s="9"/>
      <c r="DJ12" s="12"/>
      <c r="DK12" s="7">
        <f t="shared" ca="1" si="38"/>
        <v>0</v>
      </c>
      <c r="DL12" s="9"/>
      <c r="DM12" s="12"/>
      <c r="DN12" s="7">
        <f t="shared" ca="1" si="39"/>
        <v>0</v>
      </c>
      <c r="DO12" s="9"/>
      <c r="DP12" s="12"/>
      <c r="DQ12" s="7">
        <f t="shared" ca="1" si="40"/>
        <v>0</v>
      </c>
      <c r="DR12" s="9"/>
      <c r="DS12" s="12"/>
      <c r="DT12" s="7">
        <f t="shared" ca="1" si="41"/>
        <v>0</v>
      </c>
      <c r="DU12" s="9"/>
      <c r="DV12" s="12"/>
      <c r="DW12" s="7">
        <f t="shared" ca="1" si="42"/>
        <v>0</v>
      </c>
      <c r="DX12" s="9"/>
      <c r="DY12" s="12"/>
      <c r="DZ12" s="7">
        <f t="shared" ca="1" si="43"/>
        <v>0</v>
      </c>
      <c r="EA12" s="9"/>
      <c r="EB12" s="12"/>
      <c r="EC12" s="7">
        <f t="shared" ca="1" si="44"/>
        <v>0</v>
      </c>
      <c r="ED12" s="9"/>
      <c r="EE12" s="12"/>
      <c r="EF12" s="7">
        <f t="shared" ca="1" si="45"/>
        <v>0</v>
      </c>
      <c r="EG12" s="9"/>
      <c r="EH12" s="12"/>
      <c r="EI12" s="7">
        <f t="shared" ca="1" si="46"/>
        <v>0</v>
      </c>
      <c r="EJ12" s="9"/>
      <c r="EK12" s="12"/>
      <c r="EL12" s="7">
        <f t="shared" ca="1" si="47"/>
        <v>0</v>
      </c>
      <c r="EM12" s="9"/>
      <c r="EN12" s="12"/>
      <c r="EO12" s="7">
        <f t="shared" ca="1" si="48"/>
        <v>0</v>
      </c>
      <c r="EP12" s="9"/>
      <c r="EQ12" s="179">
        <f t="shared" ca="1" si="49"/>
        <v>78</v>
      </c>
      <c r="ER12" s="129" t="str">
        <f t="shared" si="50"/>
        <v>Поварнин Евгений - Журавлева Ксения</v>
      </c>
      <c r="ES12" s="130"/>
      <c r="ET12" s="131"/>
      <c r="EU12" s="31">
        <f t="shared" ca="1" si="51"/>
        <v>3</v>
      </c>
    </row>
    <row r="13" spans="1:151" s="32" customFormat="1" ht="15.75" thickBot="1" x14ac:dyDescent="0.3">
      <c r="A13" s="28">
        <f t="shared" si="0"/>
        <v>4</v>
      </c>
      <c r="B13" s="41" t="s">
        <v>66</v>
      </c>
      <c r="C13" s="12"/>
      <c r="D13" s="162">
        <f t="shared" ca="1" si="1"/>
        <v>0</v>
      </c>
      <c r="E13" s="9"/>
      <c r="F13" s="12"/>
      <c r="G13" s="126">
        <f t="shared" ca="1" si="2"/>
        <v>0</v>
      </c>
      <c r="H13" s="9"/>
      <c r="I13" s="12"/>
      <c r="J13" s="126">
        <f t="shared" ca="1" si="3"/>
        <v>0</v>
      </c>
      <c r="K13" s="9"/>
      <c r="L13" s="12"/>
      <c r="M13" s="126">
        <f t="shared" ca="1" si="4"/>
        <v>0</v>
      </c>
      <c r="N13" s="9"/>
      <c r="O13" s="12"/>
      <c r="P13" s="126">
        <f t="shared" ca="1" si="5"/>
        <v>0</v>
      </c>
      <c r="Q13" s="9"/>
      <c r="R13" s="12"/>
      <c r="S13" s="126">
        <f t="shared" ca="1" si="6"/>
        <v>0</v>
      </c>
      <c r="T13" s="9"/>
      <c r="U13" s="12"/>
      <c r="V13" s="126">
        <f t="shared" ca="1" si="7"/>
        <v>0</v>
      </c>
      <c r="W13" s="9"/>
      <c r="X13" s="12"/>
      <c r="Y13" s="126">
        <f t="shared" ca="1" si="8"/>
        <v>0</v>
      </c>
      <c r="Z13" s="9"/>
      <c r="AA13" s="12"/>
      <c r="AB13" s="126">
        <f t="shared" ca="1" si="9"/>
        <v>0</v>
      </c>
      <c r="AC13" s="9"/>
      <c r="AD13" s="12"/>
      <c r="AE13" s="126">
        <f t="shared" ca="1" si="10"/>
        <v>0</v>
      </c>
      <c r="AF13" s="9"/>
      <c r="AG13" s="12"/>
      <c r="AH13" s="162">
        <f t="shared" ca="1" si="11"/>
        <v>0</v>
      </c>
      <c r="AI13" s="9"/>
      <c r="AJ13" s="12">
        <v>3</v>
      </c>
      <c r="AK13" s="162">
        <f t="shared" ca="1" si="12"/>
        <v>36.4</v>
      </c>
      <c r="AL13" s="9"/>
      <c r="AM13" s="12">
        <v>3</v>
      </c>
      <c r="AN13" s="7">
        <f t="shared" ca="1" si="13"/>
        <v>10</v>
      </c>
      <c r="AO13" s="9"/>
      <c r="AP13" s="12"/>
      <c r="AQ13" s="7">
        <f t="shared" ca="1" si="14"/>
        <v>0</v>
      </c>
      <c r="AR13" s="9"/>
      <c r="AS13" s="12"/>
      <c r="AT13" s="7">
        <f t="shared" ca="1" si="15"/>
        <v>0</v>
      </c>
      <c r="AU13" s="9"/>
      <c r="AV13" s="12"/>
      <c r="AW13" s="7">
        <f t="shared" ca="1" si="16"/>
        <v>0</v>
      </c>
      <c r="AX13" s="9"/>
      <c r="AY13" s="12"/>
      <c r="AZ13" s="7">
        <f t="shared" ca="1" si="17"/>
        <v>0</v>
      </c>
      <c r="BA13" s="9"/>
      <c r="BB13" s="12"/>
      <c r="BC13" s="7">
        <f t="shared" ca="1" si="18"/>
        <v>0</v>
      </c>
      <c r="BD13" s="9"/>
      <c r="BE13" s="12"/>
      <c r="BF13" s="7">
        <f t="shared" ca="1" si="19"/>
        <v>0</v>
      </c>
      <c r="BG13" s="9"/>
      <c r="BH13" s="12"/>
      <c r="BI13" s="7">
        <f t="shared" ca="1" si="20"/>
        <v>0</v>
      </c>
      <c r="BJ13" s="9"/>
      <c r="BK13" s="12"/>
      <c r="BL13" s="7">
        <f t="shared" ca="1" si="21"/>
        <v>0</v>
      </c>
      <c r="BM13" s="9"/>
      <c r="BN13" s="12"/>
      <c r="BO13" s="7">
        <f t="shared" ca="1" si="22"/>
        <v>0</v>
      </c>
      <c r="BP13" s="9"/>
      <c r="BQ13" s="12"/>
      <c r="BR13" s="7">
        <f t="shared" ca="1" si="23"/>
        <v>0</v>
      </c>
      <c r="BS13" s="9"/>
      <c r="BT13" s="12"/>
      <c r="BU13" s="7">
        <f t="shared" ca="1" si="24"/>
        <v>0</v>
      </c>
      <c r="BV13" s="9"/>
      <c r="BW13" s="12"/>
      <c r="BX13" s="7">
        <f t="shared" ca="1" si="25"/>
        <v>0</v>
      </c>
      <c r="BY13" s="9"/>
      <c r="BZ13" s="12"/>
      <c r="CA13" s="7">
        <f t="shared" ca="1" si="26"/>
        <v>0</v>
      </c>
      <c r="CB13" s="9"/>
      <c r="CC13" s="12"/>
      <c r="CD13" s="7">
        <f t="shared" ca="1" si="27"/>
        <v>0</v>
      </c>
      <c r="CE13" s="9"/>
      <c r="CF13" s="12"/>
      <c r="CG13" s="27">
        <f t="shared" ca="1" si="28"/>
        <v>0</v>
      </c>
      <c r="CH13" s="9"/>
      <c r="CI13" s="12"/>
      <c r="CJ13" s="27">
        <f t="shared" ca="1" si="29"/>
        <v>0</v>
      </c>
      <c r="CK13" s="9"/>
      <c r="CL13" s="12"/>
      <c r="CM13" s="7">
        <f t="shared" ca="1" si="30"/>
        <v>0</v>
      </c>
      <c r="CN13" s="9"/>
      <c r="CO13" s="12"/>
      <c r="CP13" s="7">
        <f t="shared" ca="1" si="31"/>
        <v>0</v>
      </c>
      <c r="CQ13" s="9"/>
      <c r="CR13" s="12"/>
      <c r="CS13" s="7">
        <f t="shared" ca="1" si="32"/>
        <v>0</v>
      </c>
      <c r="CT13" s="9"/>
      <c r="CU13" s="12"/>
      <c r="CV13" s="7">
        <f t="shared" ca="1" si="33"/>
        <v>0</v>
      </c>
      <c r="CW13" s="9"/>
      <c r="CX13" s="12"/>
      <c r="CY13" s="7">
        <f t="shared" ca="1" si="34"/>
        <v>0</v>
      </c>
      <c r="CZ13" s="9"/>
      <c r="DA13" s="12"/>
      <c r="DB13" s="7">
        <f t="shared" ca="1" si="35"/>
        <v>0</v>
      </c>
      <c r="DC13" s="9"/>
      <c r="DD13" s="12"/>
      <c r="DE13" s="7">
        <f t="shared" ca="1" si="36"/>
        <v>0</v>
      </c>
      <c r="DF13" s="9"/>
      <c r="DG13" s="12"/>
      <c r="DH13" s="7">
        <f t="shared" ca="1" si="37"/>
        <v>0</v>
      </c>
      <c r="DI13" s="9"/>
      <c r="DJ13" s="12"/>
      <c r="DK13" s="7">
        <f t="shared" ca="1" si="38"/>
        <v>0</v>
      </c>
      <c r="DL13" s="9"/>
      <c r="DM13" s="12"/>
      <c r="DN13" s="7">
        <f t="shared" ca="1" si="39"/>
        <v>0</v>
      </c>
      <c r="DO13" s="9"/>
      <c r="DP13" s="12"/>
      <c r="DQ13" s="7">
        <f t="shared" ca="1" si="40"/>
        <v>0</v>
      </c>
      <c r="DR13" s="9"/>
      <c r="DS13" s="12"/>
      <c r="DT13" s="7">
        <f t="shared" ca="1" si="41"/>
        <v>0</v>
      </c>
      <c r="DU13" s="9"/>
      <c r="DV13" s="12"/>
      <c r="DW13" s="7">
        <f t="shared" ca="1" si="42"/>
        <v>0</v>
      </c>
      <c r="DX13" s="9"/>
      <c r="DY13" s="12"/>
      <c r="DZ13" s="7">
        <f t="shared" ca="1" si="43"/>
        <v>0</v>
      </c>
      <c r="EA13" s="9"/>
      <c r="EB13" s="12"/>
      <c r="EC13" s="7">
        <f t="shared" ca="1" si="44"/>
        <v>0</v>
      </c>
      <c r="ED13" s="9"/>
      <c r="EE13" s="12"/>
      <c r="EF13" s="7">
        <f t="shared" ca="1" si="45"/>
        <v>0</v>
      </c>
      <c r="EG13" s="9"/>
      <c r="EH13" s="12"/>
      <c r="EI13" s="7">
        <f t="shared" ca="1" si="46"/>
        <v>0</v>
      </c>
      <c r="EJ13" s="9"/>
      <c r="EK13" s="12"/>
      <c r="EL13" s="7">
        <f t="shared" ca="1" si="47"/>
        <v>0</v>
      </c>
      <c r="EM13" s="9"/>
      <c r="EN13" s="12"/>
      <c r="EO13" s="7">
        <f t="shared" ca="1" si="48"/>
        <v>0</v>
      </c>
      <c r="EP13" s="9"/>
      <c r="EQ13" s="179">
        <f t="shared" ca="1" si="49"/>
        <v>46.4</v>
      </c>
      <c r="ER13" s="129" t="str">
        <f t="shared" si="50"/>
        <v>Елманов Александр - Александрова Александра</v>
      </c>
      <c r="ES13" s="130"/>
      <c r="ET13" s="131"/>
      <c r="EU13" s="31">
        <f t="shared" ca="1" si="51"/>
        <v>4</v>
      </c>
    </row>
    <row r="14" spans="1:151" s="32" customFormat="1" ht="15.75" thickBot="1" x14ac:dyDescent="0.3">
      <c r="A14" s="28">
        <f t="shared" si="0"/>
        <v>5</v>
      </c>
      <c r="B14" s="116" t="s">
        <v>64</v>
      </c>
      <c r="C14" s="12"/>
      <c r="D14" s="162">
        <f t="shared" ca="1" si="1"/>
        <v>0</v>
      </c>
      <c r="E14" s="30"/>
      <c r="F14" s="12"/>
      <c r="G14" s="126">
        <f t="shared" ca="1" si="2"/>
        <v>0</v>
      </c>
      <c r="H14" s="30"/>
      <c r="I14" s="12"/>
      <c r="J14" s="126">
        <f t="shared" ca="1" si="3"/>
        <v>0</v>
      </c>
      <c r="K14" s="30"/>
      <c r="L14" s="12"/>
      <c r="M14" s="126">
        <f t="shared" ca="1" si="4"/>
        <v>0</v>
      </c>
      <c r="N14" s="30"/>
      <c r="O14" s="12"/>
      <c r="P14" s="126">
        <f t="shared" ca="1" si="5"/>
        <v>0</v>
      </c>
      <c r="Q14" s="30"/>
      <c r="R14" s="12"/>
      <c r="S14" s="126">
        <f t="shared" ca="1" si="6"/>
        <v>0</v>
      </c>
      <c r="T14" s="30"/>
      <c r="U14" s="12"/>
      <c r="V14" s="126">
        <f t="shared" ca="1" si="7"/>
        <v>0</v>
      </c>
      <c r="W14" s="30"/>
      <c r="X14" s="12"/>
      <c r="Y14" s="126">
        <f t="shared" ca="1" si="8"/>
        <v>0</v>
      </c>
      <c r="Z14" s="30"/>
      <c r="AA14" s="12"/>
      <c r="AB14" s="126">
        <f t="shared" ca="1" si="9"/>
        <v>0</v>
      </c>
      <c r="AC14" s="30"/>
      <c r="AD14" s="12"/>
      <c r="AE14" s="126">
        <f t="shared" ca="1" si="10"/>
        <v>0</v>
      </c>
      <c r="AF14" s="30"/>
      <c r="AG14" s="12">
        <v>4</v>
      </c>
      <c r="AH14" s="162">
        <f t="shared" ca="1" si="11"/>
        <v>8.3999999999999986</v>
      </c>
      <c r="AI14" s="30"/>
      <c r="AJ14" s="12">
        <v>5</v>
      </c>
      <c r="AK14" s="162">
        <f t="shared" ca="1" si="12"/>
        <v>25.2</v>
      </c>
      <c r="AL14" s="30"/>
      <c r="AM14" s="12">
        <v>4</v>
      </c>
      <c r="AN14" s="27">
        <f t="shared" ca="1" si="13"/>
        <v>7</v>
      </c>
      <c r="AO14" s="30"/>
      <c r="AP14" s="12">
        <v>6</v>
      </c>
      <c r="AQ14" s="27">
        <f t="shared" ca="1" si="14"/>
        <v>2</v>
      </c>
      <c r="AR14" s="30"/>
      <c r="AS14" s="12"/>
      <c r="AT14" s="27">
        <f t="shared" ca="1" si="15"/>
        <v>0</v>
      </c>
      <c r="AU14" s="30"/>
      <c r="AV14" s="12"/>
      <c r="AW14" s="27">
        <f t="shared" ca="1" si="16"/>
        <v>0</v>
      </c>
      <c r="AX14" s="30"/>
      <c r="AY14" s="12"/>
      <c r="AZ14" s="27">
        <f t="shared" ca="1" si="17"/>
        <v>0</v>
      </c>
      <c r="BA14" s="30"/>
      <c r="BB14" s="12"/>
      <c r="BC14" s="27">
        <f t="shared" ca="1" si="18"/>
        <v>0</v>
      </c>
      <c r="BD14" s="30"/>
      <c r="BE14" s="12"/>
      <c r="BF14" s="27">
        <f t="shared" ca="1" si="19"/>
        <v>0</v>
      </c>
      <c r="BG14" s="30"/>
      <c r="BH14" s="12"/>
      <c r="BI14" s="27">
        <f t="shared" ca="1" si="20"/>
        <v>0</v>
      </c>
      <c r="BJ14" s="30"/>
      <c r="BK14" s="12"/>
      <c r="BL14" s="27">
        <f t="shared" ca="1" si="21"/>
        <v>0</v>
      </c>
      <c r="BM14" s="30"/>
      <c r="BN14" s="12"/>
      <c r="BO14" s="27">
        <f t="shared" ca="1" si="22"/>
        <v>0</v>
      </c>
      <c r="BP14" s="30"/>
      <c r="BQ14" s="12"/>
      <c r="BR14" s="27">
        <f t="shared" ca="1" si="23"/>
        <v>0</v>
      </c>
      <c r="BS14" s="30"/>
      <c r="BT14" s="12"/>
      <c r="BU14" s="27">
        <f t="shared" ca="1" si="24"/>
        <v>0</v>
      </c>
      <c r="BV14" s="30"/>
      <c r="BW14" s="12"/>
      <c r="BX14" s="27">
        <f t="shared" ca="1" si="25"/>
        <v>0</v>
      </c>
      <c r="BY14" s="30"/>
      <c r="BZ14" s="12"/>
      <c r="CA14" s="27">
        <f t="shared" ca="1" si="26"/>
        <v>0</v>
      </c>
      <c r="CB14" s="30"/>
      <c r="CC14" s="12"/>
      <c r="CD14" s="27">
        <f t="shared" ca="1" si="27"/>
        <v>0</v>
      </c>
      <c r="CE14" s="30"/>
      <c r="CF14" s="12"/>
      <c r="CG14" s="27">
        <f t="shared" ca="1" si="28"/>
        <v>0</v>
      </c>
      <c r="CH14" s="30"/>
      <c r="CI14" s="12"/>
      <c r="CJ14" s="27">
        <f t="shared" ca="1" si="29"/>
        <v>0</v>
      </c>
      <c r="CK14" s="30"/>
      <c r="CL14" s="12"/>
      <c r="CM14" s="27">
        <f t="shared" ca="1" si="30"/>
        <v>0</v>
      </c>
      <c r="CN14" s="30"/>
      <c r="CO14" s="12"/>
      <c r="CP14" s="27">
        <f t="shared" ca="1" si="31"/>
        <v>0</v>
      </c>
      <c r="CQ14" s="30"/>
      <c r="CR14" s="12"/>
      <c r="CS14" s="27">
        <f t="shared" ca="1" si="32"/>
        <v>0</v>
      </c>
      <c r="CT14" s="30"/>
      <c r="CU14" s="12"/>
      <c r="CV14" s="27">
        <f t="shared" ca="1" si="33"/>
        <v>0</v>
      </c>
      <c r="CW14" s="30"/>
      <c r="CX14" s="12"/>
      <c r="CY14" s="27">
        <f t="shared" ca="1" si="34"/>
        <v>0</v>
      </c>
      <c r="CZ14" s="30"/>
      <c r="DA14" s="12"/>
      <c r="DB14" s="27">
        <f t="shared" ca="1" si="35"/>
        <v>0</v>
      </c>
      <c r="DC14" s="30"/>
      <c r="DD14" s="12"/>
      <c r="DE14" s="27">
        <f t="shared" ca="1" si="36"/>
        <v>0</v>
      </c>
      <c r="DF14" s="30"/>
      <c r="DG14" s="12"/>
      <c r="DH14" s="27">
        <f t="shared" ca="1" si="37"/>
        <v>0</v>
      </c>
      <c r="DI14" s="30"/>
      <c r="DJ14" s="12"/>
      <c r="DK14" s="27">
        <f t="shared" ca="1" si="38"/>
        <v>0</v>
      </c>
      <c r="DL14" s="30"/>
      <c r="DM14" s="12"/>
      <c r="DN14" s="27">
        <f t="shared" ca="1" si="39"/>
        <v>0</v>
      </c>
      <c r="DO14" s="30"/>
      <c r="DP14" s="12"/>
      <c r="DQ14" s="27">
        <f t="shared" ca="1" si="40"/>
        <v>0</v>
      </c>
      <c r="DR14" s="30"/>
      <c r="DS14" s="12"/>
      <c r="DT14" s="27">
        <f t="shared" ca="1" si="41"/>
        <v>0</v>
      </c>
      <c r="DU14" s="30"/>
      <c r="DV14" s="12"/>
      <c r="DW14" s="27">
        <f t="shared" ca="1" si="42"/>
        <v>0</v>
      </c>
      <c r="DX14" s="30"/>
      <c r="DY14" s="12"/>
      <c r="DZ14" s="27">
        <f t="shared" ca="1" si="43"/>
        <v>0</v>
      </c>
      <c r="EA14" s="30"/>
      <c r="EB14" s="12"/>
      <c r="EC14" s="27">
        <f t="shared" ca="1" si="44"/>
        <v>0</v>
      </c>
      <c r="ED14" s="30"/>
      <c r="EE14" s="12"/>
      <c r="EF14" s="27">
        <f t="shared" ca="1" si="45"/>
        <v>0</v>
      </c>
      <c r="EG14" s="30"/>
      <c r="EH14" s="41"/>
      <c r="EI14" s="27">
        <f t="shared" ca="1" si="46"/>
        <v>0</v>
      </c>
      <c r="EJ14" s="30"/>
      <c r="EK14" s="41"/>
      <c r="EL14" s="27">
        <f t="shared" ca="1" si="47"/>
        <v>0</v>
      </c>
      <c r="EM14" s="30"/>
      <c r="EN14" s="41"/>
      <c r="EO14" s="27">
        <f t="shared" ca="1" si="48"/>
        <v>0</v>
      </c>
      <c r="EP14" s="30"/>
      <c r="EQ14" s="179">
        <f t="shared" ca="1" si="49"/>
        <v>42.599999999999994</v>
      </c>
      <c r="ER14" s="129" t="str">
        <f t="shared" si="50"/>
        <v>Алещенко Максим - Савосюк Екатерина</v>
      </c>
      <c r="ES14" s="130"/>
      <c r="ET14" s="131"/>
      <c r="EU14" s="31">
        <f t="shared" ca="1" si="51"/>
        <v>5</v>
      </c>
    </row>
    <row r="15" spans="1:151" ht="15.75" thickBot="1" x14ac:dyDescent="0.3">
      <c r="A15" s="28">
        <f t="shared" si="0"/>
        <v>6</v>
      </c>
      <c r="B15" s="3" t="s">
        <v>26</v>
      </c>
      <c r="C15" s="12"/>
      <c r="D15" s="162">
        <f t="shared" ca="1" si="1"/>
        <v>0</v>
      </c>
      <c r="E15" s="9"/>
      <c r="F15" s="12"/>
      <c r="G15" s="126">
        <f t="shared" ca="1" si="2"/>
        <v>0</v>
      </c>
      <c r="H15" s="9"/>
      <c r="I15" s="12"/>
      <c r="J15" s="126">
        <f t="shared" ca="1" si="3"/>
        <v>0</v>
      </c>
      <c r="K15" s="9"/>
      <c r="L15" s="12"/>
      <c r="M15" s="126">
        <f t="shared" ca="1" si="4"/>
        <v>0</v>
      </c>
      <c r="N15" s="9"/>
      <c r="O15" s="12"/>
      <c r="P15" s="126">
        <f t="shared" ca="1" si="5"/>
        <v>0</v>
      </c>
      <c r="Q15" s="9"/>
      <c r="R15" s="12"/>
      <c r="S15" s="126">
        <f t="shared" ca="1" si="6"/>
        <v>0</v>
      </c>
      <c r="T15" s="9"/>
      <c r="U15" s="12"/>
      <c r="V15" s="126">
        <f t="shared" ca="1" si="7"/>
        <v>0</v>
      </c>
      <c r="W15" s="9"/>
      <c r="X15" s="12"/>
      <c r="Y15" s="126">
        <f t="shared" ca="1" si="8"/>
        <v>0</v>
      </c>
      <c r="Z15" s="9"/>
      <c r="AA15" s="12"/>
      <c r="AB15" s="126">
        <f t="shared" ca="1" si="9"/>
        <v>0</v>
      </c>
      <c r="AC15" s="9"/>
      <c r="AD15" s="12"/>
      <c r="AE15" s="126">
        <f t="shared" ca="1" si="10"/>
        <v>0</v>
      </c>
      <c r="AF15" s="9"/>
      <c r="AG15" s="12">
        <v>3</v>
      </c>
      <c r="AH15" s="162">
        <f t="shared" ca="1" si="11"/>
        <v>11.2</v>
      </c>
      <c r="AI15" s="9"/>
      <c r="AJ15" s="12">
        <v>4</v>
      </c>
      <c r="AK15" s="162">
        <f t="shared" ca="1" si="12"/>
        <v>30.799999999999997</v>
      </c>
      <c r="AL15" s="9"/>
      <c r="AM15" s="12"/>
      <c r="AN15" s="7">
        <f t="shared" ca="1" si="13"/>
        <v>0</v>
      </c>
      <c r="AO15" s="9"/>
      <c r="AP15" s="12"/>
      <c r="AQ15" s="7">
        <f t="shared" ca="1" si="14"/>
        <v>0</v>
      </c>
      <c r="AR15" s="9"/>
      <c r="AS15" s="12"/>
      <c r="AT15" s="7">
        <f t="shared" ca="1" si="15"/>
        <v>0</v>
      </c>
      <c r="AU15" s="9"/>
      <c r="AV15" s="12"/>
      <c r="AW15" s="7">
        <f t="shared" ca="1" si="16"/>
        <v>0</v>
      </c>
      <c r="AX15" s="9"/>
      <c r="AY15" s="12"/>
      <c r="AZ15" s="7">
        <f t="shared" ca="1" si="17"/>
        <v>0</v>
      </c>
      <c r="BA15" s="9"/>
      <c r="BB15" s="12"/>
      <c r="BC15" s="7">
        <f t="shared" ca="1" si="18"/>
        <v>0</v>
      </c>
      <c r="BD15" s="9"/>
      <c r="BE15" s="12"/>
      <c r="BF15" s="7">
        <f t="shared" ca="1" si="19"/>
        <v>0</v>
      </c>
      <c r="BG15" s="9"/>
      <c r="BH15" s="12"/>
      <c r="BI15" s="7">
        <f t="shared" ca="1" si="20"/>
        <v>0</v>
      </c>
      <c r="BJ15" s="9"/>
      <c r="BK15" s="12"/>
      <c r="BL15" s="7">
        <f t="shared" ca="1" si="21"/>
        <v>0</v>
      </c>
      <c r="BM15" s="9"/>
      <c r="BN15" s="12"/>
      <c r="BO15" s="7">
        <f t="shared" ca="1" si="22"/>
        <v>0</v>
      </c>
      <c r="BP15" s="9"/>
      <c r="BQ15" s="12"/>
      <c r="BR15" s="7">
        <f t="shared" ca="1" si="23"/>
        <v>0</v>
      </c>
      <c r="BS15" s="9"/>
      <c r="BT15" s="12"/>
      <c r="BU15" s="7">
        <f t="shared" ca="1" si="24"/>
        <v>0</v>
      </c>
      <c r="BV15" s="9"/>
      <c r="BW15" s="12"/>
      <c r="BX15" s="7">
        <f t="shared" ca="1" si="25"/>
        <v>0</v>
      </c>
      <c r="BY15" s="9"/>
      <c r="BZ15" s="12"/>
      <c r="CA15" s="7">
        <f t="shared" ca="1" si="26"/>
        <v>0</v>
      </c>
      <c r="CB15" s="9"/>
      <c r="CC15" s="12"/>
      <c r="CD15" s="7">
        <f t="shared" ca="1" si="27"/>
        <v>0</v>
      </c>
      <c r="CE15" s="9"/>
      <c r="CF15" s="12"/>
      <c r="CG15" s="27">
        <f t="shared" ca="1" si="28"/>
        <v>0</v>
      </c>
      <c r="CH15" s="9"/>
      <c r="CI15" s="12"/>
      <c r="CJ15" s="27">
        <f t="shared" ca="1" si="29"/>
        <v>0</v>
      </c>
      <c r="CK15" s="9"/>
      <c r="CL15" s="12"/>
      <c r="CM15" s="7">
        <f t="shared" ca="1" si="30"/>
        <v>0</v>
      </c>
      <c r="CN15" s="9"/>
      <c r="CO15" s="12"/>
      <c r="CP15" s="7">
        <f t="shared" ca="1" si="31"/>
        <v>0</v>
      </c>
      <c r="CQ15" s="9"/>
      <c r="CR15" s="12"/>
      <c r="CS15" s="7">
        <f t="shared" ca="1" si="32"/>
        <v>0</v>
      </c>
      <c r="CT15" s="9"/>
      <c r="CU15" s="12"/>
      <c r="CV15" s="7">
        <f t="shared" ca="1" si="33"/>
        <v>0</v>
      </c>
      <c r="CW15" s="9"/>
      <c r="CX15" s="12"/>
      <c r="CY15" s="7">
        <f t="shared" ca="1" si="34"/>
        <v>0</v>
      </c>
      <c r="CZ15" s="9"/>
      <c r="DA15" s="12"/>
      <c r="DB15" s="7">
        <f t="shared" ca="1" si="35"/>
        <v>0</v>
      </c>
      <c r="DC15" s="9"/>
      <c r="DD15" s="12"/>
      <c r="DE15" s="7">
        <f t="shared" ca="1" si="36"/>
        <v>0</v>
      </c>
      <c r="DF15" s="9"/>
      <c r="DG15" s="12"/>
      <c r="DH15" s="7">
        <f t="shared" ca="1" si="37"/>
        <v>0</v>
      </c>
      <c r="DI15" s="9"/>
      <c r="DJ15" s="12"/>
      <c r="DK15" s="7">
        <f t="shared" ca="1" si="38"/>
        <v>0</v>
      </c>
      <c r="DL15" s="9"/>
      <c r="DM15" s="12"/>
      <c r="DN15" s="7">
        <f t="shared" ca="1" si="39"/>
        <v>0</v>
      </c>
      <c r="DO15" s="9"/>
      <c r="DP15" s="12"/>
      <c r="DQ15" s="7">
        <f t="shared" ca="1" si="40"/>
        <v>0</v>
      </c>
      <c r="DR15" s="9"/>
      <c r="DS15" s="12"/>
      <c r="DT15" s="7">
        <f t="shared" ca="1" si="41"/>
        <v>0</v>
      </c>
      <c r="DU15" s="9"/>
      <c r="DV15" s="12"/>
      <c r="DW15" s="7">
        <f t="shared" ca="1" si="42"/>
        <v>0</v>
      </c>
      <c r="DX15" s="9"/>
      <c r="DY15" s="12"/>
      <c r="DZ15" s="7">
        <f t="shared" ca="1" si="43"/>
        <v>0</v>
      </c>
      <c r="EA15" s="9"/>
      <c r="EB15" s="12"/>
      <c r="EC15" s="7">
        <f t="shared" ca="1" si="44"/>
        <v>0</v>
      </c>
      <c r="ED15" s="9"/>
      <c r="EE15" s="12"/>
      <c r="EF15" s="7">
        <f t="shared" ca="1" si="45"/>
        <v>0</v>
      </c>
      <c r="EG15" s="9"/>
      <c r="EH15" s="12"/>
      <c r="EI15" s="7">
        <f t="shared" ca="1" si="46"/>
        <v>0</v>
      </c>
      <c r="EJ15" s="9"/>
      <c r="EK15" s="12"/>
      <c r="EL15" s="7">
        <f t="shared" ca="1" si="47"/>
        <v>0</v>
      </c>
      <c r="EM15" s="9"/>
      <c r="EN15" s="12"/>
      <c r="EO15" s="7">
        <f t="shared" ca="1" si="48"/>
        <v>0</v>
      </c>
      <c r="EP15" s="9"/>
      <c r="EQ15" s="179">
        <f t="shared" ca="1" si="49"/>
        <v>42</v>
      </c>
      <c r="ER15" s="78" t="str">
        <f t="shared" si="50"/>
        <v>Чиянов Сергей - Сивирина Златаслава</v>
      </c>
      <c r="ES15" s="79"/>
      <c r="ET15" s="80"/>
      <c r="EU15" s="31">
        <f t="shared" ca="1" si="51"/>
        <v>6</v>
      </c>
    </row>
    <row r="16" spans="1:151" ht="15.75" thickBot="1" x14ac:dyDescent="0.3">
      <c r="A16" s="28">
        <f t="shared" si="0"/>
        <v>7</v>
      </c>
      <c r="B16" s="3" t="s">
        <v>27</v>
      </c>
      <c r="C16" s="12"/>
      <c r="D16" s="162">
        <f t="shared" ca="1" si="1"/>
        <v>0</v>
      </c>
      <c r="E16" s="116"/>
      <c r="F16" s="12"/>
      <c r="G16" s="126">
        <f t="shared" ca="1" si="2"/>
        <v>0</v>
      </c>
      <c r="H16" s="116"/>
      <c r="I16" s="12"/>
      <c r="J16" s="126">
        <f t="shared" ca="1" si="3"/>
        <v>0</v>
      </c>
      <c r="K16" s="116"/>
      <c r="L16" s="12"/>
      <c r="M16" s="126">
        <f t="shared" ca="1" si="4"/>
        <v>0</v>
      </c>
      <c r="N16" s="116"/>
      <c r="O16" s="12">
        <v>84</v>
      </c>
      <c r="P16" s="126">
        <f t="shared" ca="1" si="5"/>
        <v>18</v>
      </c>
      <c r="Q16" s="116"/>
      <c r="R16" s="12"/>
      <c r="S16" s="126">
        <f t="shared" ca="1" si="6"/>
        <v>0</v>
      </c>
      <c r="T16" s="116"/>
      <c r="U16" s="12"/>
      <c r="V16" s="126">
        <f t="shared" ca="1" si="7"/>
        <v>0</v>
      </c>
      <c r="W16" s="116"/>
      <c r="X16" s="12"/>
      <c r="Y16" s="126">
        <f t="shared" ca="1" si="8"/>
        <v>0</v>
      </c>
      <c r="Z16" s="116"/>
      <c r="AA16" s="12"/>
      <c r="AB16" s="126">
        <f t="shared" ca="1" si="9"/>
        <v>0</v>
      </c>
      <c r="AC16" s="116"/>
      <c r="AD16" s="12"/>
      <c r="AE16" s="126">
        <f t="shared" ca="1" si="10"/>
        <v>0</v>
      </c>
      <c r="AF16" s="116"/>
      <c r="AG16" s="12">
        <v>6</v>
      </c>
      <c r="AH16" s="162">
        <f t="shared" ca="1" si="11"/>
        <v>2.8</v>
      </c>
      <c r="AI16" s="116"/>
      <c r="AJ16" s="12"/>
      <c r="AK16" s="162">
        <f t="shared" ca="1" si="12"/>
        <v>0</v>
      </c>
      <c r="AL16" s="116"/>
      <c r="AM16" s="12"/>
      <c r="AN16" s="7">
        <f t="shared" ca="1" si="13"/>
        <v>0</v>
      </c>
      <c r="AO16" s="116"/>
      <c r="AP16" s="12">
        <v>7</v>
      </c>
      <c r="AQ16" s="7">
        <f t="shared" ca="1" si="14"/>
        <v>2</v>
      </c>
      <c r="AR16" s="116"/>
      <c r="AS16" s="12"/>
      <c r="AT16" s="7">
        <f t="shared" ca="1" si="15"/>
        <v>0</v>
      </c>
      <c r="AU16" s="116"/>
      <c r="AV16" s="12"/>
      <c r="AW16" s="7">
        <f t="shared" ca="1" si="16"/>
        <v>0</v>
      </c>
      <c r="AX16" s="116"/>
      <c r="AY16" s="12"/>
      <c r="AZ16" s="117"/>
      <c r="BA16" s="116"/>
      <c r="BB16" s="12"/>
      <c r="BC16" s="7">
        <f t="shared" ca="1" si="18"/>
        <v>0</v>
      </c>
      <c r="BD16" s="116"/>
      <c r="BE16" s="12"/>
      <c r="BF16" s="7">
        <f t="shared" ca="1" si="19"/>
        <v>0</v>
      </c>
      <c r="BG16" s="116"/>
      <c r="BH16" s="12"/>
      <c r="BI16" s="7">
        <f t="shared" ca="1" si="20"/>
        <v>0</v>
      </c>
      <c r="BJ16" s="116"/>
      <c r="BK16" s="12"/>
      <c r="BL16" s="7">
        <f t="shared" ca="1" si="21"/>
        <v>0</v>
      </c>
      <c r="BM16" s="116"/>
      <c r="BN16" s="12"/>
      <c r="BO16" s="7">
        <f t="shared" ca="1" si="22"/>
        <v>0</v>
      </c>
      <c r="BP16" s="116"/>
      <c r="BQ16" s="12"/>
      <c r="BR16" s="7">
        <f t="shared" ca="1" si="23"/>
        <v>0</v>
      </c>
      <c r="BS16" s="116"/>
      <c r="BT16" s="12"/>
      <c r="BU16" s="7">
        <f t="shared" ca="1" si="24"/>
        <v>0</v>
      </c>
      <c r="BV16" s="116"/>
      <c r="BW16" s="12"/>
      <c r="BX16" s="7">
        <f t="shared" ca="1" si="25"/>
        <v>0</v>
      </c>
      <c r="BY16" s="116"/>
      <c r="BZ16" s="12"/>
      <c r="CA16" s="7">
        <f t="shared" ca="1" si="26"/>
        <v>0</v>
      </c>
      <c r="CB16" s="116"/>
      <c r="CC16" s="12"/>
      <c r="CD16" s="7">
        <f t="shared" ca="1" si="27"/>
        <v>0</v>
      </c>
      <c r="CE16" s="116"/>
      <c r="CF16" s="12"/>
      <c r="CG16" s="27">
        <f t="shared" ca="1" si="28"/>
        <v>0</v>
      </c>
      <c r="CH16" s="116"/>
      <c r="CI16" s="12"/>
      <c r="CJ16" s="27">
        <f t="shared" ca="1" si="29"/>
        <v>0</v>
      </c>
      <c r="CK16" s="116"/>
      <c r="CL16" s="12"/>
      <c r="CM16" s="7">
        <f t="shared" ca="1" si="30"/>
        <v>0</v>
      </c>
      <c r="CN16" s="116"/>
      <c r="CO16" s="12"/>
      <c r="CP16" s="7">
        <f t="shared" ca="1" si="31"/>
        <v>0</v>
      </c>
      <c r="CQ16" s="116"/>
      <c r="CR16" s="12"/>
      <c r="CS16" s="7">
        <f t="shared" ca="1" si="32"/>
        <v>0</v>
      </c>
      <c r="CT16" s="116"/>
      <c r="CU16" s="12"/>
      <c r="CV16" s="7">
        <f t="shared" ca="1" si="33"/>
        <v>0</v>
      </c>
      <c r="CW16" s="116"/>
      <c r="CX16" s="12"/>
      <c r="CY16" s="7">
        <f t="shared" ca="1" si="34"/>
        <v>0</v>
      </c>
      <c r="CZ16" s="116"/>
      <c r="DA16" s="12"/>
      <c r="DB16" s="7">
        <f t="shared" ca="1" si="35"/>
        <v>0</v>
      </c>
      <c r="DC16" s="116"/>
      <c r="DD16" s="12"/>
      <c r="DE16" s="7">
        <f t="shared" ca="1" si="36"/>
        <v>0</v>
      </c>
      <c r="DF16" s="116"/>
      <c r="DG16" s="12"/>
      <c r="DH16" s="7">
        <f t="shared" ca="1" si="37"/>
        <v>0</v>
      </c>
      <c r="DI16" s="116"/>
      <c r="DJ16" s="12"/>
      <c r="DK16" s="7">
        <f t="shared" ca="1" si="38"/>
        <v>0</v>
      </c>
      <c r="DL16" s="116"/>
      <c r="DM16" s="12"/>
      <c r="DN16" s="7">
        <f t="shared" ca="1" si="39"/>
        <v>0</v>
      </c>
      <c r="DO16" s="116"/>
      <c r="DP16" s="12"/>
      <c r="DQ16" s="7">
        <f t="shared" ca="1" si="40"/>
        <v>0</v>
      </c>
      <c r="DR16" s="116"/>
      <c r="DS16" s="12"/>
      <c r="DT16" s="7">
        <f t="shared" ca="1" si="41"/>
        <v>0</v>
      </c>
      <c r="DU16" s="116"/>
      <c r="DV16" s="12"/>
      <c r="DW16" s="7">
        <f t="shared" ca="1" si="42"/>
        <v>0</v>
      </c>
      <c r="DX16" s="116"/>
      <c r="DY16" s="12"/>
      <c r="DZ16" s="7">
        <f t="shared" ca="1" si="43"/>
        <v>0</v>
      </c>
      <c r="EA16" s="116"/>
      <c r="EB16" s="12"/>
      <c r="EC16" s="7">
        <f t="shared" ca="1" si="44"/>
        <v>0</v>
      </c>
      <c r="ED16" s="116"/>
      <c r="EE16" s="12"/>
      <c r="EF16" s="7">
        <f t="shared" ca="1" si="45"/>
        <v>0</v>
      </c>
      <c r="EG16" s="116"/>
      <c r="EH16" s="116"/>
      <c r="EI16" s="117"/>
      <c r="EJ16" s="116"/>
      <c r="EK16" s="116"/>
      <c r="EL16" s="117"/>
      <c r="EM16" s="116"/>
      <c r="EN16" s="116"/>
      <c r="EO16" s="117"/>
      <c r="EP16" s="116"/>
      <c r="EQ16" s="179">
        <f t="shared" ca="1" si="49"/>
        <v>22.8</v>
      </c>
      <c r="ER16" s="113" t="str">
        <f t="shared" ref="ER16:ER21" si="52">B16</f>
        <v>Кулькин Никита - Чернова Дарья</v>
      </c>
      <c r="ES16" s="114"/>
      <c r="ET16" s="115"/>
      <c r="EU16" s="31">
        <f t="shared" ca="1" si="51"/>
        <v>7</v>
      </c>
    </row>
    <row r="17" spans="1:152" s="32" customFormat="1" ht="15.75" thickBot="1" x14ac:dyDescent="0.3">
      <c r="A17" s="28">
        <f t="shared" si="0"/>
        <v>8</v>
      </c>
      <c r="B17" s="41" t="s">
        <v>93</v>
      </c>
      <c r="C17" s="12"/>
      <c r="D17" s="162">
        <f t="shared" ca="1" si="1"/>
        <v>0</v>
      </c>
      <c r="E17" s="9"/>
      <c r="F17" s="12"/>
      <c r="G17" s="126">
        <f t="shared" ca="1" si="2"/>
        <v>0</v>
      </c>
      <c r="H17" s="9"/>
      <c r="I17" s="12"/>
      <c r="J17" s="126">
        <f t="shared" ca="1" si="3"/>
        <v>0</v>
      </c>
      <c r="K17" s="9"/>
      <c r="L17" s="12"/>
      <c r="M17" s="126">
        <f t="shared" ca="1" si="4"/>
        <v>0</v>
      </c>
      <c r="N17" s="9"/>
      <c r="O17" s="12"/>
      <c r="P17" s="126">
        <f t="shared" ca="1" si="5"/>
        <v>0</v>
      </c>
      <c r="Q17" s="9"/>
      <c r="R17" s="12"/>
      <c r="S17" s="126">
        <f t="shared" ca="1" si="6"/>
        <v>0</v>
      </c>
      <c r="T17" s="9"/>
      <c r="U17" s="12"/>
      <c r="V17" s="126">
        <f t="shared" ca="1" si="7"/>
        <v>0</v>
      </c>
      <c r="W17" s="9"/>
      <c r="X17" s="12"/>
      <c r="Y17" s="126">
        <f t="shared" ca="1" si="8"/>
        <v>0</v>
      </c>
      <c r="Z17" s="9"/>
      <c r="AA17" s="12"/>
      <c r="AB17" s="126">
        <f t="shared" ca="1" si="9"/>
        <v>0</v>
      </c>
      <c r="AC17" s="9"/>
      <c r="AD17" s="12"/>
      <c r="AE17" s="126">
        <f t="shared" ca="1" si="10"/>
        <v>0</v>
      </c>
      <c r="AF17" s="9"/>
      <c r="AG17" s="12"/>
      <c r="AH17" s="162">
        <f t="shared" ca="1" si="11"/>
        <v>0</v>
      </c>
      <c r="AI17" s="9"/>
      <c r="AJ17" s="12">
        <v>6</v>
      </c>
      <c r="AK17" s="162">
        <f t="shared" ca="1" si="12"/>
        <v>19.599999999999998</v>
      </c>
      <c r="AL17" s="9"/>
      <c r="AM17" s="12">
        <v>6</v>
      </c>
      <c r="AN17" s="7">
        <f t="shared" ca="1" si="13"/>
        <v>2</v>
      </c>
      <c r="AO17" s="9"/>
      <c r="AP17" s="12"/>
      <c r="AQ17" s="7">
        <f t="shared" ca="1" si="14"/>
        <v>0</v>
      </c>
      <c r="AR17" s="9"/>
      <c r="AS17" s="12"/>
      <c r="AT17" s="7">
        <f t="shared" ca="1" si="15"/>
        <v>0</v>
      </c>
      <c r="AU17" s="9"/>
      <c r="AV17" s="12"/>
      <c r="AW17" s="7">
        <f t="shared" ca="1" si="16"/>
        <v>0</v>
      </c>
      <c r="AX17" s="9"/>
      <c r="AY17" s="12"/>
      <c r="AZ17" s="7">
        <f ca="1">IF(AY17&gt;0,ROUND((INDIRECT(ADDRESS(AY17,$AY$7,,,"ТаблицаСоответствия"))+BA17)*$AY$8,0),)</f>
        <v>0</v>
      </c>
      <c r="BA17" s="9"/>
      <c r="BB17" s="12"/>
      <c r="BC17" s="7">
        <f t="shared" ca="1" si="18"/>
        <v>0</v>
      </c>
      <c r="BD17" s="9"/>
      <c r="BE17" s="12"/>
      <c r="BF17" s="7">
        <f t="shared" ca="1" si="19"/>
        <v>0</v>
      </c>
      <c r="BG17" s="9"/>
      <c r="BH17" s="12"/>
      <c r="BI17" s="7">
        <f t="shared" ca="1" si="20"/>
        <v>0</v>
      </c>
      <c r="BJ17" s="9"/>
      <c r="BK17" s="12"/>
      <c r="BL17" s="7">
        <f t="shared" ca="1" si="21"/>
        <v>0</v>
      </c>
      <c r="BM17" s="9"/>
      <c r="BN17" s="12"/>
      <c r="BO17" s="7">
        <f t="shared" ca="1" si="22"/>
        <v>0</v>
      </c>
      <c r="BP17" s="9"/>
      <c r="BQ17" s="12"/>
      <c r="BR17" s="7">
        <f t="shared" ca="1" si="23"/>
        <v>0</v>
      </c>
      <c r="BS17" s="9"/>
      <c r="BT17" s="12"/>
      <c r="BU17" s="7">
        <f t="shared" ca="1" si="24"/>
        <v>0</v>
      </c>
      <c r="BV17" s="9"/>
      <c r="BW17" s="12"/>
      <c r="BX17" s="7">
        <f t="shared" ca="1" si="25"/>
        <v>0</v>
      </c>
      <c r="BY17" s="9"/>
      <c r="BZ17" s="12"/>
      <c r="CA17" s="7">
        <f t="shared" ca="1" si="26"/>
        <v>0</v>
      </c>
      <c r="CB17" s="9"/>
      <c r="CC17" s="12"/>
      <c r="CD17" s="7">
        <f t="shared" ca="1" si="27"/>
        <v>0</v>
      </c>
      <c r="CE17" s="9"/>
      <c r="CF17" s="12"/>
      <c r="CG17" s="27">
        <f t="shared" ca="1" si="28"/>
        <v>0</v>
      </c>
      <c r="CH17" s="9"/>
      <c r="CI17" s="12"/>
      <c r="CJ17" s="27">
        <f t="shared" ca="1" si="29"/>
        <v>0</v>
      </c>
      <c r="CK17" s="9"/>
      <c r="CL17" s="12"/>
      <c r="CM17" s="7">
        <f t="shared" ca="1" si="30"/>
        <v>0</v>
      </c>
      <c r="CN17" s="9"/>
      <c r="CO17" s="12"/>
      <c r="CP17" s="7">
        <f t="shared" ca="1" si="31"/>
        <v>0</v>
      </c>
      <c r="CQ17" s="9"/>
      <c r="CR17" s="12"/>
      <c r="CS17" s="7">
        <f t="shared" ca="1" si="32"/>
        <v>0</v>
      </c>
      <c r="CT17" s="9"/>
      <c r="CU17" s="12"/>
      <c r="CV17" s="7">
        <f t="shared" ca="1" si="33"/>
        <v>0</v>
      </c>
      <c r="CW17" s="9"/>
      <c r="CX17" s="12"/>
      <c r="CY17" s="7">
        <f t="shared" ca="1" si="34"/>
        <v>0</v>
      </c>
      <c r="CZ17" s="9"/>
      <c r="DA17" s="12"/>
      <c r="DB17" s="7">
        <f t="shared" ca="1" si="35"/>
        <v>0</v>
      </c>
      <c r="DC17" s="9"/>
      <c r="DD17" s="12"/>
      <c r="DE17" s="7">
        <f t="shared" ca="1" si="36"/>
        <v>0</v>
      </c>
      <c r="DF17" s="9"/>
      <c r="DG17" s="12"/>
      <c r="DH17" s="7">
        <f t="shared" ca="1" si="37"/>
        <v>0</v>
      </c>
      <c r="DI17" s="9"/>
      <c r="DJ17" s="12"/>
      <c r="DK17" s="7">
        <f t="shared" ca="1" si="38"/>
        <v>0</v>
      </c>
      <c r="DL17" s="9"/>
      <c r="DM17" s="12"/>
      <c r="DN17" s="7">
        <f t="shared" ca="1" si="39"/>
        <v>0</v>
      </c>
      <c r="DO17" s="9"/>
      <c r="DP17" s="12"/>
      <c r="DQ17" s="7">
        <f t="shared" ca="1" si="40"/>
        <v>0</v>
      </c>
      <c r="DR17" s="9"/>
      <c r="DS17" s="12"/>
      <c r="DT17" s="7">
        <f t="shared" ca="1" si="41"/>
        <v>0</v>
      </c>
      <c r="DU17" s="9"/>
      <c r="DV17" s="12"/>
      <c r="DW17" s="7">
        <f t="shared" ca="1" si="42"/>
        <v>0</v>
      </c>
      <c r="DX17" s="9"/>
      <c r="DY17" s="12"/>
      <c r="DZ17" s="7">
        <f t="shared" ca="1" si="43"/>
        <v>0</v>
      </c>
      <c r="EA17" s="9"/>
      <c r="EB17" s="12"/>
      <c r="EC17" s="7">
        <f t="shared" ca="1" si="44"/>
        <v>0</v>
      </c>
      <c r="ED17" s="9"/>
      <c r="EE17" s="12"/>
      <c r="EF17" s="7">
        <f t="shared" ca="1" si="45"/>
        <v>0</v>
      </c>
      <c r="EG17" s="9"/>
      <c r="EH17" s="12"/>
      <c r="EI17" s="7">
        <f ca="1">IF(EH17&gt;0,ROUND((INDIRECT(ADDRESS(EH17,$EH$7,,,"ТаблицаСоответствия"))+EJ17)*$EH$8,0),)</f>
        <v>0</v>
      </c>
      <c r="EJ17" s="9"/>
      <c r="EK17" s="12"/>
      <c r="EL17" s="7">
        <f ca="1">IF(EK17&gt;0,ROUND((INDIRECT(ADDRESS(EK17,$EK$7,,,"ТаблицаСоответствия"))+EM17)*$EK$8,0),)</f>
        <v>0</v>
      </c>
      <c r="EM17" s="9"/>
      <c r="EN17" s="12"/>
      <c r="EO17" s="7">
        <f ca="1">IF(EN17&gt;0,ROUND((INDIRECT(ADDRESS(EN17,$EN$7,,,"ТаблицаСоответствия"))+EP17)*$EN$8,0),)</f>
        <v>0</v>
      </c>
      <c r="EP17" s="9"/>
      <c r="EQ17" s="179">
        <f t="shared" ca="1" si="49"/>
        <v>21.599999999999998</v>
      </c>
      <c r="ER17" s="113" t="str">
        <f t="shared" si="52"/>
        <v>Авдюков Михаил - Смычкова Софья</v>
      </c>
      <c r="ES17" s="114"/>
      <c r="ET17" s="115"/>
      <c r="EU17" s="31">
        <f t="shared" ca="1" si="51"/>
        <v>8</v>
      </c>
      <c r="EV17"/>
    </row>
    <row r="18" spans="1:152" ht="15.75" thickBot="1" x14ac:dyDescent="0.3">
      <c r="A18" s="28">
        <f t="shared" si="0"/>
        <v>9</v>
      </c>
      <c r="B18" s="116" t="s">
        <v>127</v>
      </c>
      <c r="C18" s="12"/>
      <c r="D18" s="162">
        <f t="shared" ca="1" si="1"/>
        <v>0</v>
      </c>
      <c r="E18" s="116"/>
      <c r="F18" s="12"/>
      <c r="G18" s="126">
        <f t="shared" ca="1" si="2"/>
        <v>0</v>
      </c>
      <c r="H18" s="116"/>
      <c r="I18" s="12"/>
      <c r="J18" s="126">
        <f t="shared" ca="1" si="3"/>
        <v>0</v>
      </c>
      <c r="K18" s="116"/>
      <c r="L18" s="12"/>
      <c r="M18" s="126">
        <f t="shared" ca="1" si="4"/>
        <v>0</v>
      </c>
      <c r="N18" s="116"/>
      <c r="O18" s="12">
        <v>95</v>
      </c>
      <c r="P18" s="126">
        <f t="shared" ca="1" si="5"/>
        <v>18</v>
      </c>
      <c r="Q18" s="116"/>
      <c r="R18" s="12"/>
      <c r="S18" s="126">
        <f t="shared" ca="1" si="6"/>
        <v>0</v>
      </c>
      <c r="T18" s="116"/>
      <c r="U18" s="12"/>
      <c r="V18" s="126">
        <f t="shared" ca="1" si="7"/>
        <v>0</v>
      </c>
      <c r="W18" s="116"/>
      <c r="X18" s="12"/>
      <c r="Y18" s="126">
        <f t="shared" ca="1" si="8"/>
        <v>0</v>
      </c>
      <c r="Z18" s="116"/>
      <c r="AA18" s="12"/>
      <c r="AB18" s="126">
        <f t="shared" ca="1" si="9"/>
        <v>0</v>
      </c>
      <c r="AC18" s="116"/>
      <c r="AD18" s="12"/>
      <c r="AE18" s="126">
        <f t="shared" ca="1" si="10"/>
        <v>0</v>
      </c>
      <c r="AF18" s="116"/>
      <c r="AG18" s="12"/>
      <c r="AH18" s="162">
        <f t="shared" ca="1" si="11"/>
        <v>0</v>
      </c>
      <c r="AI18" s="116"/>
      <c r="AJ18" s="12"/>
      <c r="AK18" s="162">
        <f t="shared" ca="1" si="12"/>
        <v>0</v>
      </c>
      <c r="AL18" s="116"/>
      <c r="AM18" s="12"/>
      <c r="AN18" s="7">
        <f t="shared" ca="1" si="13"/>
        <v>0</v>
      </c>
      <c r="AO18" s="116"/>
      <c r="AP18" s="12"/>
      <c r="AQ18" s="7">
        <f t="shared" ca="1" si="14"/>
        <v>0</v>
      </c>
      <c r="AR18" s="116"/>
      <c r="AS18" s="12"/>
      <c r="AT18" s="7">
        <f t="shared" ca="1" si="15"/>
        <v>0</v>
      </c>
      <c r="AU18" s="116"/>
      <c r="AV18" s="12"/>
      <c r="AW18" s="7">
        <f t="shared" ca="1" si="16"/>
        <v>0</v>
      </c>
      <c r="AX18" s="116"/>
      <c r="AY18" s="12"/>
      <c r="AZ18" s="117"/>
      <c r="BA18" s="116"/>
      <c r="BB18" s="12"/>
      <c r="BC18" s="7">
        <f t="shared" ca="1" si="18"/>
        <v>0</v>
      </c>
      <c r="BD18" s="116"/>
      <c r="BE18" s="12"/>
      <c r="BF18" s="7">
        <f t="shared" ca="1" si="19"/>
        <v>0</v>
      </c>
      <c r="BG18" s="116"/>
      <c r="BH18" s="12"/>
      <c r="BI18" s="7">
        <f t="shared" ca="1" si="20"/>
        <v>0</v>
      </c>
      <c r="BJ18" s="116"/>
      <c r="BK18" s="12"/>
      <c r="BL18" s="7">
        <f t="shared" ca="1" si="21"/>
        <v>0</v>
      </c>
      <c r="BM18" s="116"/>
      <c r="BN18" s="12"/>
      <c r="BO18" s="7">
        <f t="shared" ca="1" si="22"/>
        <v>0</v>
      </c>
      <c r="BP18" s="116"/>
      <c r="BQ18" s="12"/>
      <c r="BR18" s="7">
        <f t="shared" ca="1" si="23"/>
        <v>0</v>
      </c>
      <c r="BS18" s="116"/>
      <c r="BT18" s="12"/>
      <c r="BU18" s="7">
        <f t="shared" ca="1" si="24"/>
        <v>0</v>
      </c>
      <c r="BV18" s="116"/>
      <c r="BW18" s="12"/>
      <c r="BX18" s="7">
        <f t="shared" ca="1" si="25"/>
        <v>0</v>
      </c>
      <c r="BY18" s="116"/>
      <c r="BZ18" s="12"/>
      <c r="CA18" s="7">
        <f t="shared" ca="1" si="26"/>
        <v>0</v>
      </c>
      <c r="CB18" s="116"/>
      <c r="CC18" s="12"/>
      <c r="CD18" s="7">
        <f t="shared" ca="1" si="27"/>
        <v>0</v>
      </c>
      <c r="CE18" s="116"/>
      <c r="CF18" s="12"/>
      <c r="CG18" s="27">
        <f t="shared" ca="1" si="28"/>
        <v>0</v>
      </c>
      <c r="CH18" s="116"/>
      <c r="CI18" s="12"/>
      <c r="CJ18" s="27">
        <f t="shared" ca="1" si="29"/>
        <v>0</v>
      </c>
      <c r="CK18" s="116"/>
      <c r="CL18" s="12"/>
      <c r="CM18" s="7">
        <f t="shared" ca="1" si="30"/>
        <v>0</v>
      </c>
      <c r="CN18" s="116"/>
      <c r="CO18" s="12"/>
      <c r="CP18" s="7">
        <f t="shared" ca="1" si="31"/>
        <v>0</v>
      </c>
      <c r="CQ18" s="116"/>
      <c r="CR18" s="12"/>
      <c r="CS18" s="7">
        <f t="shared" ca="1" si="32"/>
        <v>0</v>
      </c>
      <c r="CT18" s="116"/>
      <c r="CU18" s="12"/>
      <c r="CV18" s="7">
        <f t="shared" ca="1" si="33"/>
        <v>0</v>
      </c>
      <c r="CW18" s="116"/>
      <c r="CX18" s="12"/>
      <c r="CY18" s="7">
        <f t="shared" ca="1" si="34"/>
        <v>0</v>
      </c>
      <c r="CZ18" s="116"/>
      <c r="DA18" s="12"/>
      <c r="DB18" s="7">
        <f t="shared" ca="1" si="35"/>
        <v>0</v>
      </c>
      <c r="DC18" s="116"/>
      <c r="DD18" s="12"/>
      <c r="DE18" s="7">
        <f t="shared" ca="1" si="36"/>
        <v>0</v>
      </c>
      <c r="DF18" s="116"/>
      <c r="DG18" s="12"/>
      <c r="DH18" s="7">
        <f t="shared" ca="1" si="37"/>
        <v>0</v>
      </c>
      <c r="DI18" s="116"/>
      <c r="DJ18" s="12"/>
      <c r="DK18" s="7">
        <f t="shared" ca="1" si="38"/>
        <v>0</v>
      </c>
      <c r="DL18" s="116"/>
      <c r="DM18" s="12"/>
      <c r="DN18" s="7">
        <f t="shared" ca="1" si="39"/>
        <v>0</v>
      </c>
      <c r="DO18" s="116"/>
      <c r="DP18" s="12"/>
      <c r="DQ18" s="7">
        <f t="shared" ca="1" si="40"/>
        <v>0</v>
      </c>
      <c r="DR18" s="116"/>
      <c r="DS18" s="12"/>
      <c r="DT18" s="7">
        <f t="shared" ca="1" si="41"/>
        <v>0</v>
      </c>
      <c r="DU18" s="116"/>
      <c r="DV18" s="12"/>
      <c r="DW18" s="7">
        <f t="shared" ca="1" si="42"/>
        <v>0</v>
      </c>
      <c r="DX18" s="116"/>
      <c r="DY18" s="12"/>
      <c r="DZ18" s="7">
        <f t="shared" ca="1" si="43"/>
        <v>0</v>
      </c>
      <c r="EA18" s="116"/>
      <c r="EB18" s="12"/>
      <c r="EC18" s="7">
        <f t="shared" ca="1" si="44"/>
        <v>0</v>
      </c>
      <c r="ED18" s="116"/>
      <c r="EE18" s="12"/>
      <c r="EF18" s="7">
        <f t="shared" ca="1" si="45"/>
        <v>0</v>
      </c>
      <c r="EG18" s="116"/>
      <c r="EH18" s="116"/>
      <c r="EI18" s="117"/>
      <c r="EJ18" s="116"/>
      <c r="EK18" s="116"/>
      <c r="EL18" s="117"/>
      <c r="EM18" s="116"/>
      <c r="EN18" s="116"/>
      <c r="EO18" s="117"/>
      <c r="EP18" s="116"/>
      <c r="EQ18" s="179">
        <f t="shared" ca="1" si="49"/>
        <v>18</v>
      </c>
      <c r="ER18" s="113" t="str">
        <f t="shared" si="52"/>
        <v>Баканов Ярослав - Каскевич Василина</v>
      </c>
      <c r="ES18" s="114"/>
      <c r="ET18" s="115"/>
      <c r="EU18" s="31">
        <f t="shared" ca="1" si="51"/>
        <v>9</v>
      </c>
    </row>
    <row r="19" spans="1:152" ht="15.75" thickBot="1" x14ac:dyDescent="0.3">
      <c r="A19" s="28">
        <f t="shared" si="0"/>
        <v>10</v>
      </c>
      <c r="B19" s="66" t="s">
        <v>94</v>
      </c>
      <c r="C19" s="12"/>
      <c r="D19" s="162">
        <f t="shared" ca="1" si="1"/>
        <v>0</v>
      </c>
      <c r="E19" s="9"/>
      <c r="F19" s="12"/>
      <c r="G19" s="126">
        <f t="shared" ca="1" si="2"/>
        <v>0</v>
      </c>
      <c r="H19" s="9"/>
      <c r="I19" s="12"/>
      <c r="J19" s="126">
        <f t="shared" ca="1" si="3"/>
        <v>0</v>
      </c>
      <c r="K19" s="9"/>
      <c r="L19" s="12"/>
      <c r="M19" s="126">
        <f t="shared" ca="1" si="4"/>
        <v>0</v>
      </c>
      <c r="N19" s="9"/>
      <c r="O19" s="12"/>
      <c r="P19" s="126">
        <f t="shared" ca="1" si="5"/>
        <v>0</v>
      </c>
      <c r="Q19" s="9"/>
      <c r="R19" s="12"/>
      <c r="S19" s="126">
        <f t="shared" ca="1" si="6"/>
        <v>0</v>
      </c>
      <c r="T19" s="9"/>
      <c r="U19" s="12"/>
      <c r="V19" s="126">
        <f t="shared" ca="1" si="7"/>
        <v>0</v>
      </c>
      <c r="W19" s="9"/>
      <c r="X19" s="12"/>
      <c r="Y19" s="126">
        <f t="shared" ca="1" si="8"/>
        <v>0</v>
      </c>
      <c r="Z19" s="9"/>
      <c r="AA19" s="12"/>
      <c r="AB19" s="126">
        <f t="shared" ca="1" si="9"/>
        <v>0</v>
      </c>
      <c r="AC19" s="9"/>
      <c r="AD19" s="12"/>
      <c r="AE19" s="126">
        <f t="shared" ca="1" si="10"/>
        <v>0</v>
      </c>
      <c r="AF19" s="9"/>
      <c r="AG19" s="12"/>
      <c r="AH19" s="162">
        <f t="shared" ca="1" si="11"/>
        <v>0</v>
      </c>
      <c r="AI19" s="9"/>
      <c r="AJ19" s="12">
        <v>7</v>
      </c>
      <c r="AK19" s="162">
        <f t="shared" ca="1" si="12"/>
        <v>16.799999999999997</v>
      </c>
      <c r="AL19" s="9"/>
      <c r="AM19" s="12"/>
      <c r="AN19" s="7">
        <f t="shared" ca="1" si="13"/>
        <v>0</v>
      </c>
      <c r="AO19" s="9"/>
      <c r="AP19" s="12"/>
      <c r="AQ19" s="7">
        <f t="shared" ca="1" si="14"/>
        <v>0</v>
      </c>
      <c r="AR19" s="9"/>
      <c r="AS19" s="12"/>
      <c r="AT19" s="7">
        <f t="shared" ca="1" si="15"/>
        <v>0</v>
      </c>
      <c r="AU19" s="9"/>
      <c r="AV19" s="12"/>
      <c r="AW19" s="7">
        <f t="shared" ca="1" si="16"/>
        <v>0</v>
      </c>
      <c r="AX19" s="9"/>
      <c r="AY19" s="12"/>
      <c r="AZ19" s="7">
        <f t="shared" ref="AZ19:AZ24" ca="1" si="53">IF(AY19&gt;0,ROUND((INDIRECT(ADDRESS(AY19,$AY$7,,,"ТаблицаСоответствия"))+BA19)*$AY$8,0),)</f>
        <v>0</v>
      </c>
      <c r="BA19" s="9"/>
      <c r="BB19" s="12"/>
      <c r="BC19" s="7">
        <f t="shared" ca="1" si="18"/>
        <v>0</v>
      </c>
      <c r="BD19" s="9"/>
      <c r="BE19" s="12"/>
      <c r="BF19" s="7">
        <f t="shared" ca="1" si="19"/>
        <v>0</v>
      </c>
      <c r="BG19" s="9"/>
      <c r="BH19" s="12"/>
      <c r="BI19" s="7">
        <f t="shared" ca="1" si="20"/>
        <v>0</v>
      </c>
      <c r="BJ19" s="9"/>
      <c r="BK19" s="12"/>
      <c r="BL19" s="7">
        <f t="shared" ca="1" si="21"/>
        <v>0</v>
      </c>
      <c r="BM19" s="9"/>
      <c r="BN19" s="12"/>
      <c r="BO19" s="7">
        <f t="shared" ca="1" si="22"/>
        <v>0</v>
      </c>
      <c r="BP19" s="9"/>
      <c r="BQ19" s="12"/>
      <c r="BR19" s="7">
        <f t="shared" ca="1" si="23"/>
        <v>0</v>
      </c>
      <c r="BS19" s="9"/>
      <c r="BT19" s="12"/>
      <c r="BU19" s="7">
        <f t="shared" ca="1" si="24"/>
        <v>0</v>
      </c>
      <c r="BV19" s="9"/>
      <c r="BW19" s="12"/>
      <c r="BX19" s="7">
        <f t="shared" ca="1" si="25"/>
        <v>0</v>
      </c>
      <c r="BY19" s="9"/>
      <c r="BZ19" s="12"/>
      <c r="CA19" s="7">
        <f t="shared" ca="1" si="26"/>
        <v>0</v>
      </c>
      <c r="CB19" s="9"/>
      <c r="CC19" s="12"/>
      <c r="CD19" s="7">
        <f t="shared" ca="1" si="27"/>
        <v>0</v>
      </c>
      <c r="CE19" s="9"/>
      <c r="CF19" s="12"/>
      <c r="CG19" s="27">
        <f t="shared" ca="1" si="28"/>
        <v>0</v>
      </c>
      <c r="CH19" s="9"/>
      <c r="CI19" s="12"/>
      <c r="CJ19" s="27">
        <f t="shared" ca="1" si="29"/>
        <v>0</v>
      </c>
      <c r="CK19" s="9"/>
      <c r="CL19" s="12"/>
      <c r="CM19" s="7">
        <f t="shared" ca="1" si="30"/>
        <v>0</v>
      </c>
      <c r="CN19" s="9"/>
      <c r="CO19" s="12"/>
      <c r="CP19" s="7">
        <f t="shared" ca="1" si="31"/>
        <v>0</v>
      </c>
      <c r="CQ19" s="9"/>
      <c r="CR19" s="12"/>
      <c r="CS19" s="7">
        <f t="shared" ca="1" si="32"/>
        <v>0</v>
      </c>
      <c r="CT19" s="9"/>
      <c r="CU19" s="12"/>
      <c r="CV19" s="7">
        <f t="shared" ca="1" si="33"/>
        <v>0</v>
      </c>
      <c r="CW19" s="9"/>
      <c r="CX19" s="12"/>
      <c r="CY19" s="7">
        <f t="shared" ca="1" si="34"/>
        <v>0</v>
      </c>
      <c r="CZ19" s="9"/>
      <c r="DA19" s="12"/>
      <c r="DB19" s="7">
        <f t="shared" ca="1" si="35"/>
        <v>0</v>
      </c>
      <c r="DC19" s="9"/>
      <c r="DD19" s="12"/>
      <c r="DE19" s="7">
        <f t="shared" ca="1" si="36"/>
        <v>0</v>
      </c>
      <c r="DF19" s="9"/>
      <c r="DG19" s="12"/>
      <c r="DH19" s="7">
        <f t="shared" ca="1" si="37"/>
        <v>0</v>
      </c>
      <c r="DI19" s="9"/>
      <c r="DJ19" s="12"/>
      <c r="DK19" s="7">
        <f t="shared" ca="1" si="38"/>
        <v>0</v>
      </c>
      <c r="DL19" s="9"/>
      <c r="DM19" s="12"/>
      <c r="DN19" s="7">
        <f t="shared" ca="1" si="39"/>
        <v>0</v>
      </c>
      <c r="DO19" s="9"/>
      <c r="DP19" s="12"/>
      <c r="DQ19" s="7">
        <f t="shared" ca="1" si="40"/>
        <v>0</v>
      </c>
      <c r="DR19" s="9"/>
      <c r="DS19" s="12"/>
      <c r="DT19" s="7">
        <f t="shared" ca="1" si="41"/>
        <v>0</v>
      </c>
      <c r="DU19" s="9"/>
      <c r="DV19" s="12"/>
      <c r="DW19" s="7">
        <f t="shared" ca="1" si="42"/>
        <v>0</v>
      </c>
      <c r="DX19" s="9"/>
      <c r="DY19" s="12"/>
      <c r="DZ19" s="7">
        <f t="shared" ca="1" si="43"/>
        <v>0</v>
      </c>
      <c r="EA19" s="9"/>
      <c r="EB19" s="12"/>
      <c r="EC19" s="7">
        <f t="shared" ca="1" si="44"/>
        <v>0</v>
      </c>
      <c r="ED19" s="9"/>
      <c r="EE19" s="12"/>
      <c r="EF19" s="7">
        <f t="shared" ca="1" si="45"/>
        <v>0</v>
      </c>
      <c r="EG19" s="9"/>
      <c r="EH19" s="12"/>
      <c r="EI19" s="7">
        <f t="shared" ref="EI19:EI24" ca="1" si="54">IF(EH19&gt;0,ROUND((INDIRECT(ADDRESS(EH19,$EH$7,,,"ТаблицаСоответствия"))+EJ19)*$EH$8,0),)</f>
        <v>0</v>
      </c>
      <c r="EJ19" s="9"/>
      <c r="EK19" s="12"/>
      <c r="EL19" s="7">
        <f t="shared" ref="EL19:EL24" ca="1" si="55">IF(EK19&gt;0,ROUND((INDIRECT(ADDRESS(EK19,$EK$7,,,"ТаблицаСоответствия"))+EM19)*$EK$8,0),)</f>
        <v>0</v>
      </c>
      <c r="EM19" s="9"/>
      <c r="EN19" s="12"/>
      <c r="EO19" s="7">
        <f t="shared" ref="EO19:EO24" ca="1" si="56">IF(EN19&gt;0,ROUND((INDIRECT(ADDRESS(EN19,$EN$7,,,"ТаблицаСоответствия"))+EP19)*$EN$8,0),)</f>
        <v>0</v>
      </c>
      <c r="EP19" s="9"/>
      <c r="EQ19" s="179">
        <f t="shared" ca="1" si="49"/>
        <v>16.799999999999997</v>
      </c>
      <c r="ER19" s="113" t="str">
        <f t="shared" si="52"/>
        <v xml:space="preserve"> Сидоров Роман - Сагиева Мадина</v>
      </c>
      <c r="ES19" s="114"/>
      <c r="ET19" s="115"/>
      <c r="EU19" s="31">
        <f t="shared" ca="1" si="51"/>
        <v>10</v>
      </c>
    </row>
    <row r="20" spans="1:152" ht="15.75" thickBot="1" x14ac:dyDescent="0.3">
      <c r="A20" s="28">
        <f t="shared" si="0"/>
        <v>11</v>
      </c>
      <c r="B20" s="41" t="s">
        <v>98</v>
      </c>
      <c r="C20" s="12"/>
      <c r="D20" s="162">
        <f t="shared" ca="1" si="1"/>
        <v>0</v>
      </c>
      <c r="E20" s="30"/>
      <c r="F20" s="12"/>
      <c r="G20" s="126">
        <f t="shared" ca="1" si="2"/>
        <v>0</v>
      </c>
      <c r="H20" s="30"/>
      <c r="I20" s="12"/>
      <c r="J20" s="126">
        <f t="shared" ca="1" si="3"/>
        <v>0</v>
      </c>
      <c r="K20" s="30"/>
      <c r="L20" s="12"/>
      <c r="M20" s="126">
        <f t="shared" ca="1" si="4"/>
        <v>0</v>
      </c>
      <c r="N20" s="30"/>
      <c r="O20" s="12"/>
      <c r="P20" s="126">
        <f t="shared" ca="1" si="5"/>
        <v>0</v>
      </c>
      <c r="Q20" s="30"/>
      <c r="R20" s="12"/>
      <c r="S20" s="126">
        <f t="shared" ca="1" si="6"/>
        <v>0</v>
      </c>
      <c r="T20" s="30"/>
      <c r="U20" s="12"/>
      <c r="V20" s="126">
        <f t="shared" ca="1" si="7"/>
        <v>0</v>
      </c>
      <c r="W20" s="30"/>
      <c r="X20" s="12"/>
      <c r="Y20" s="126">
        <f t="shared" ca="1" si="8"/>
        <v>0</v>
      </c>
      <c r="Z20" s="30"/>
      <c r="AA20" s="12"/>
      <c r="AB20" s="126">
        <f t="shared" ca="1" si="9"/>
        <v>0</v>
      </c>
      <c r="AC20" s="30"/>
      <c r="AD20" s="12"/>
      <c r="AE20" s="126">
        <f t="shared" ca="1" si="10"/>
        <v>0</v>
      </c>
      <c r="AF20" s="30"/>
      <c r="AG20" s="12"/>
      <c r="AH20" s="162">
        <f t="shared" ca="1" si="11"/>
        <v>0</v>
      </c>
      <c r="AI20" s="30"/>
      <c r="AJ20" s="12"/>
      <c r="AK20" s="162">
        <f t="shared" ca="1" si="12"/>
        <v>0</v>
      </c>
      <c r="AL20" s="30"/>
      <c r="AM20" s="12">
        <v>2</v>
      </c>
      <c r="AN20" s="27">
        <f t="shared" ca="1" si="13"/>
        <v>12</v>
      </c>
      <c r="AO20" s="30"/>
      <c r="AP20" s="12"/>
      <c r="AQ20" s="27">
        <f t="shared" ca="1" si="14"/>
        <v>0</v>
      </c>
      <c r="AR20" s="30"/>
      <c r="AS20" s="12"/>
      <c r="AT20" s="27">
        <f t="shared" ca="1" si="15"/>
        <v>0</v>
      </c>
      <c r="AU20" s="30"/>
      <c r="AV20" s="12"/>
      <c r="AW20" s="27">
        <f t="shared" ca="1" si="16"/>
        <v>0</v>
      </c>
      <c r="AX20" s="30"/>
      <c r="AY20" s="12"/>
      <c r="AZ20" s="27">
        <f t="shared" ca="1" si="53"/>
        <v>0</v>
      </c>
      <c r="BA20" s="30"/>
      <c r="BB20" s="12"/>
      <c r="BC20" s="27">
        <f t="shared" ca="1" si="18"/>
        <v>0</v>
      </c>
      <c r="BD20" s="30"/>
      <c r="BE20" s="12"/>
      <c r="BF20" s="27">
        <f t="shared" ca="1" si="19"/>
        <v>0</v>
      </c>
      <c r="BG20" s="30"/>
      <c r="BH20" s="12"/>
      <c r="BI20" s="27">
        <f t="shared" ca="1" si="20"/>
        <v>0</v>
      </c>
      <c r="BJ20" s="30"/>
      <c r="BK20" s="12"/>
      <c r="BL20" s="27">
        <f t="shared" ca="1" si="21"/>
        <v>0</v>
      </c>
      <c r="BM20" s="30"/>
      <c r="BN20" s="12"/>
      <c r="BO20" s="27">
        <f t="shared" ca="1" si="22"/>
        <v>0</v>
      </c>
      <c r="BP20" s="30"/>
      <c r="BQ20" s="12"/>
      <c r="BR20" s="27">
        <f t="shared" ca="1" si="23"/>
        <v>0</v>
      </c>
      <c r="BS20" s="30"/>
      <c r="BT20" s="12"/>
      <c r="BU20" s="27">
        <f t="shared" ca="1" si="24"/>
        <v>0</v>
      </c>
      <c r="BV20" s="30"/>
      <c r="BW20" s="12"/>
      <c r="BX20" s="27">
        <f t="shared" ca="1" si="25"/>
        <v>0</v>
      </c>
      <c r="BY20" s="30"/>
      <c r="BZ20" s="12"/>
      <c r="CA20" s="27">
        <f t="shared" ca="1" si="26"/>
        <v>0</v>
      </c>
      <c r="CB20" s="30"/>
      <c r="CC20" s="12"/>
      <c r="CD20" s="27">
        <f t="shared" ca="1" si="27"/>
        <v>0</v>
      </c>
      <c r="CE20" s="30"/>
      <c r="CF20" s="12"/>
      <c r="CG20" s="27">
        <f t="shared" ca="1" si="28"/>
        <v>0</v>
      </c>
      <c r="CH20" s="30"/>
      <c r="CI20" s="12"/>
      <c r="CJ20" s="27">
        <f t="shared" ca="1" si="29"/>
        <v>0</v>
      </c>
      <c r="CK20" s="30"/>
      <c r="CL20" s="12"/>
      <c r="CM20" s="27">
        <f t="shared" ca="1" si="30"/>
        <v>0</v>
      </c>
      <c r="CN20" s="30"/>
      <c r="CO20" s="12"/>
      <c r="CP20" s="27">
        <f t="shared" ca="1" si="31"/>
        <v>0</v>
      </c>
      <c r="CQ20" s="30"/>
      <c r="CR20" s="12"/>
      <c r="CS20" s="27">
        <f t="shared" ca="1" si="32"/>
        <v>0</v>
      </c>
      <c r="CT20" s="30"/>
      <c r="CU20" s="12"/>
      <c r="CV20" s="27">
        <f t="shared" ca="1" si="33"/>
        <v>0</v>
      </c>
      <c r="CW20" s="30"/>
      <c r="CX20" s="12"/>
      <c r="CY20" s="27">
        <f t="shared" ca="1" si="34"/>
        <v>0</v>
      </c>
      <c r="CZ20" s="30"/>
      <c r="DA20" s="12"/>
      <c r="DB20" s="27">
        <f t="shared" ca="1" si="35"/>
        <v>0</v>
      </c>
      <c r="DC20" s="30"/>
      <c r="DD20" s="12"/>
      <c r="DE20" s="27">
        <f t="shared" ca="1" si="36"/>
        <v>0</v>
      </c>
      <c r="DF20" s="30"/>
      <c r="DG20" s="12"/>
      <c r="DH20" s="27">
        <f t="shared" ca="1" si="37"/>
        <v>0</v>
      </c>
      <c r="DI20" s="30"/>
      <c r="DJ20" s="12"/>
      <c r="DK20" s="27">
        <f t="shared" ca="1" si="38"/>
        <v>0</v>
      </c>
      <c r="DL20" s="30"/>
      <c r="DM20" s="12"/>
      <c r="DN20" s="27">
        <f t="shared" ca="1" si="39"/>
        <v>0</v>
      </c>
      <c r="DO20" s="30"/>
      <c r="DP20" s="12"/>
      <c r="DQ20" s="27">
        <f t="shared" ca="1" si="40"/>
        <v>0</v>
      </c>
      <c r="DR20" s="30"/>
      <c r="DS20" s="12"/>
      <c r="DT20" s="27">
        <f t="shared" ca="1" si="41"/>
        <v>0</v>
      </c>
      <c r="DU20" s="30"/>
      <c r="DV20" s="12"/>
      <c r="DW20" s="27">
        <f t="shared" ca="1" si="42"/>
        <v>0</v>
      </c>
      <c r="DX20" s="30"/>
      <c r="DY20" s="12"/>
      <c r="DZ20" s="27">
        <f t="shared" ca="1" si="43"/>
        <v>0</v>
      </c>
      <c r="EA20" s="30"/>
      <c r="EB20" s="12"/>
      <c r="EC20" s="27">
        <f t="shared" ca="1" si="44"/>
        <v>0</v>
      </c>
      <c r="ED20" s="30"/>
      <c r="EE20" s="12"/>
      <c r="EF20" s="27">
        <f t="shared" ca="1" si="45"/>
        <v>0</v>
      </c>
      <c r="EG20" s="30"/>
      <c r="EH20" s="41"/>
      <c r="EI20" s="27">
        <f t="shared" ca="1" si="54"/>
        <v>0</v>
      </c>
      <c r="EJ20" s="30"/>
      <c r="EK20" s="41"/>
      <c r="EL20" s="27">
        <f t="shared" ca="1" si="55"/>
        <v>0</v>
      </c>
      <c r="EM20" s="30"/>
      <c r="EN20" s="41"/>
      <c r="EO20" s="27">
        <f t="shared" ca="1" si="56"/>
        <v>0</v>
      </c>
      <c r="EP20" s="30"/>
      <c r="EQ20" s="179">
        <f t="shared" ca="1" si="49"/>
        <v>12</v>
      </c>
      <c r="ER20" s="113" t="str">
        <f t="shared" si="52"/>
        <v>Брант Марк - Самкова Евгения</v>
      </c>
      <c r="ES20" s="114"/>
      <c r="ET20" s="115"/>
      <c r="EU20" s="31">
        <f t="shared" ca="1" si="51"/>
        <v>11</v>
      </c>
    </row>
    <row r="21" spans="1:152" ht="15.75" customHeight="1" thickBot="1" x14ac:dyDescent="0.3">
      <c r="A21" s="220">
        <f t="shared" si="0"/>
        <v>12</v>
      </c>
      <c r="B21" s="230" t="s">
        <v>95</v>
      </c>
      <c r="C21" s="35"/>
      <c r="D21" s="231">
        <f t="shared" ca="1" si="1"/>
        <v>0</v>
      </c>
      <c r="E21" s="61"/>
      <c r="F21" s="35"/>
      <c r="G21" s="245">
        <f t="shared" ca="1" si="2"/>
        <v>0</v>
      </c>
      <c r="H21" s="61"/>
      <c r="I21" s="35"/>
      <c r="J21" s="245">
        <f t="shared" ca="1" si="3"/>
        <v>0</v>
      </c>
      <c r="K21" s="61"/>
      <c r="L21" s="35"/>
      <c r="M21" s="245">
        <f t="shared" ca="1" si="4"/>
        <v>0</v>
      </c>
      <c r="N21" s="61"/>
      <c r="O21" s="35"/>
      <c r="P21" s="245">
        <f t="shared" ca="1" si="5"/>
        <v>0</v>
      </c>
      <c r="Q21" s="61"/>
      <c r="R21" s="35"/>
      <c r="S21" s="245">
        <f t="shared" ca="1" si="6"/>
        <v>0</v>
      </c>
      <c r="T21" s="61"/>
      <c r="U21" s="35"/>
      <c r="V21" s="245">
        <f t="shared" ca="1" si="7"/>
        <v>0</v>
      </c>
      <c r="W21" s="61"/>
      <c r="X21" s="35"/>
      <c r="Y21" s="245">
        <f t="shared" ca="1" si="8"/>
        <v>0</v>
      </c>
      <c r="Z21" s="61"/>
      <c r="AA21" s="35"/>
      <c r="AB21" s="245">
        <f t="shared" ca="1" si="9"/>
        <v>0</v>
      </c>
      <c r="AC21" s="61"/>
      <c r="AD21" s="35"/>
      <c r="AE21" s="245">
        <f t="shared" ca="1" si="10"/>
        <v>0</v>
      </c>
      <c r="AF21" s="61"/>
      <c r="AG21" s="35"/>
      <c r="AH21" s="231">
        <f t="shared" ca="1" si="11"/>
        <v>0</v>
      </c>
      <c r="AI21" s="61"/>
      <c r="AJ21" s="35">
        <v>9</v>
      </c>
      <c r="AK21" s="231">
        <f t="shared" ca="1" si="12"/>
        <v>11.2</v>
      </c>
      <c r="AL21" s="61"/>
      <c r="AM21" s="35"/>
      <c r="AN21" s="36">
        <f t="shared" ca="1" si="13"/>
        <v>0</v>
      </c>
      <c r="AO21" s="61"/>
      <c r="AP21" s="35"/>
      <c r="AQ21" s="36">
        <f t="shared" ca="1" si="14"/>
        <v>0</v>
      </c>
      <c r="AR21" s="61"/>
      <c r="AS21" s="35"/>
      <c r="AT21" s="36">
        <f t="shared" ca="1" si="15"/>
        <v>0</v>
      </c>
      <c r="AU21" s="61"/>
      <c r="AV21" s="35"/>
      <c r="AW21" s="36">
        <f t="shared" ca="1" si="16"/>
        <v>0</v>
      </c>
      <c r="AX21" s="61"/>
      <c r="AY21" s="35"/>
      <c r="AZ21" s="36">
        <f t="shared" ca="1" si="53"/>
        <v>0</v>
      </c>
      <c r="BA21" s="61"/>
      <c r="BB21" s="35"/>
      <c r="BC21" s="36">
        <f t="shared" ca="1" si="18"/>
        <v>0</v>
      </c>
      <c r="BD21" s="61"/>
      <c r="BE21" s="35"/>
      <c r="BF21" s="36">
        <f t="shared" ca="1" si="19"/>
        <v>0</v>
      </c>
      <c r="BG21" s="61"/>
      <c r="BH21" s="35"/>
      <c r="BI21" s="36">
        <f t="shared" ca="1" si="20"/>
        <v>0</v>
      </c>
      <c r="BJ21" s="61"/>
      <c r="BK21" s="35"/>
      <c r="BL21" s="36">
        <f t="shared" ca="1" si="21"/>
        <v>0</v>
      </c>
      <c r="BM21" s="61"/>
      <c r="BN21" s="35"/>
      <c r="BO21" s="36">
        <f t="shared" ca="1" si="22"/>
        <v>0</v>
      </c>
      <c r="BP21" s="61"/>
      <c r="BQ21" s="35"/>
      <c r="BR21" s="36">
        <f t="shared" ca="1" si="23"/>
        <v>0</v>
      </c>
      <c r="BS21" s="61"/>
      <c r="BT21" s="35"/>
      <c r="BU21" s="36">
        <f t="shared" ca="1" si="24"/>
        <v>0</v>
      </c>
      <c r="BV21" s="61"/>
      <c r="BW21" s="35"/>
      <c r="BX21" s="36">
        <f t="shared" ca="1" si="25"/>
        <v>0</v>
      </c>
      <c r="BY21" s="61"/>
      <c r="BZ21" s="35"/>
      <c r="CA21" s="36">
        <f t="shared" ca="1" si="26"/>
        <v>0</v>
      </c>
      <c r="CB21" s="61"/>
      <c r="CC21" s="35"/>
      <c r="CD21" s="36">
        <f t="shared" ca="1" si="27"/>
        <v>0</v>
      </c>
      <c r="CE21" s="61"/>
      <c r="CF21" s="35"/>
      <c r="CG21" s="36">
        <f t="shared" ca="1" si="28"/>
        <v>0</v>
      </c>
      <c r="CH21" s="61"/>
      <c r="CI21" s="35"/>
      <c r="CJ21" s="36">
        <f t="shared" ca="1" si="29"/>
        <v>0</v>
      </c>
      <c r="CK21" s="61"/>
      <c r="CL21" s="35"/>
      <c r="CM21" s="36">
        <f t="shared" ca="1" si="30"/>
        <v>0</v>
      </c>
      <c r="CN21" s="61"/>
      <c r="CO21" s="35"/>
      <c r="CP21" s="36">
        <f t="shared" ca="1" si="31"/>
        <v>0</v>
      </c>
      <c r="CQ21" s="61"/>
      <c r="CR21" s="35"/>
      <c r="CS21" s="36">
        <f t="shared" ca="1" si="32"/>
        <v>0</v>
      </c>
      <c r="CT21" s="61"/>
      <c r="CU21" s="35"/>
      <c r="CV21" s="36">
        <f t="shared" ca="1" si="33"/>
        <v>0</v>
      </c>
      <c r="CW21" s="61"/>
      <c r="CX21" s="35"/>
      <c r="CY21" s="36">
        <f t="shared" ca="1" si="34"/>
        <v>0</v>
      </c>
      <c r="CZ21" s="61"/>
      <c r="DA21" s="35"/>
      <c r="DB21" s="36">
        <f t="shared" ca="1" si="35"/>
        <v>0</v>
      </c>
      <c r="DC21" s="61"/>
      <c r="DD21" s="35"/>
      <c r="DE21" s="36">
        <f t="shared" ca="1" si="36"/>
        <v>0</v>
      </c>
      <c r="DF21" s="61"/>
      <c r="DG21" s="35"/>
      <c r="DH21" s="36">
        <f t="shared" ca="1" si="37"/>
        <v>0</v>
      </c>
      <c r="DI21" s="61"/>
      <c r="DJ21" s="35"/>
      <c r="DK21" s="36">
        <f t="shared" ca="1" si="38"/>
        <v>0</v>
      </c>
      <c r="DL21" s="61"/>
      <c r="DM21" s="35"/>
      <c r="DN21" s="36">
        <f t="shared" ca="1" si="39"/>
        <v>0</v>
      </c>
      <c r="DO21" s="61"/>
      <c r="DP21" s="35"/>
      <c r="DQ21" s="36">
        <f t="shared" ca="1" si="40"/>
        <v>0</v>
      </c>
      <c r="DR21" s="61"/>
      <c r="DS21" s="35"/>
      <c r="DT21" s="36">
        <f t="shared" ca="1" si="41"/>
        <v>0</v>
      </c>
      <c r="DU21" s="61"/>
      <c r="DV21" s="35"/>
      <c r="DW21" s="36">
        <f t="shared" ca="1" si="42"/>
        <v>0</v>
      </c>
      <c r="DX21" s="61"/>
      <c r="DY21" s="35"/>
      <c r="DZ21" s="36">
        <f t="shared" ca="1" si="43"/>
        <v>0</v>
      </c>
      <c r="EA21" s="61"/>
      <c r="EB21" s="35"/>
      <c r="EC21" s="36">
        <f t="shared" ca="1" si="44"/>
        <v>0</v>
      </c>
      <c r="ED21" s="61"/>
      <c r="EE21" s="35"/>
      <c r="EF21" s="36">
        <f t="shared" ca="1" si="45"/>
        <v>0</v>
      </c>
      <c r="EG21" s="61"/>
      <c r="EH21" s="230"/>
      <c r="EI21" s="36">
        <f t="shared" ca="1" si="54"/>
        <v>0</v>
      </c>
      <c r="EJ21" s="61"/>
      <c r="EK21" s="230"/>
      <c r="EL21" s="36">
        <f t="shared" ca="1" si="55"/>
        <v>0</v>
      </c>
      <c r="EM21" s="61"/>
      <c r="EN21" s="230"/>
      <c r="EO21" s="36">
        <f t="shared" ca="1" si="56"/>
        <v>0</v>
      </c>
      <c r="EP21" s="61"/>
      <c r="EQ21" s="246">
        <f t="shared" ca="1" si="49"/>
        <v>11.2</v>
      </c>
      <c r="ER21" s="211" t="str">
        <f t="shared" si="52"/>
        <v>Клепиков Степан - Мордуева София</v>
      </c>
      <c r="ES21" s="212"/>
      <c r="ET21" s="213"/>
      <c r="EU21" s="31">
        <f t="shared" ca="1" si="51"/>
        <v>12</v>
      </c>
    </row>
    <row r="22" spans="1:152" ht="15.75" customHeight="1" thickBot="1" x14ac:dyDescent="0.3">
      <c r="A22" s="220">
        <f t="shared" si="0"/>
        <v>13</v>
      </c>
      <c r="B22" s="230" t="s">
        <v>65</v>
      </c>
      <c r="C22" s="35"/>
      <c r="D22" s="231">
        <f t="shared" ca="1" si="1"/>
        <v>0</v>
      </c>
      <c r="E22" s="61"/>
      <c r="F22" s="35"/>
      <c r="G22" s="245">
        <f t="shared" ca="1" si="2"/>
        <v>0</v>
      </c>
      <c r="H22" s="61"/>
      <c r="I22" s="35"/>
      <c r="J22" s="245">
        <f t="shared" ca="1" si="3"/>
        <v>0</v>
      </c>
      <c r="K22" s="61"/>
      <c r="L22" s="35"/>
      <c r="M22" s="245">
        <f t="shared" ca="1" si="4"/>
        <v>0</v>
      </c>
      <c r="N22" s="61"/>
      <c r="O22" s="35"/>
      <c r="P22" s="245">
        <f t="shared" ca="1" si="5"/>
        <v>0</v>
      </c>
      <c r="Q22" s="61"/>
      <c r="R22" s="35"/>
      <c r="S22" s="245">
        <f t="shared" ca="1" si="6"/>
        <v>0</v>
      </c>
      <c r="T22" s="61"/>
      <c r="U22" s="35"/>
      <c r="V22" s="245">
        <f t="shared" ca="1" si="7"/>
        <v>0</v>
      </c>
      <c r="W22" s="61"/>
      <c r="X22" s="35"/>
      <c r="Y22" s="245">
        <f t="shared" ca="1" si="8"/>
        <v>0</v>
      </c>
      <c r="Z22" s="61"/>
      <c r="AA22" s="35"/>
      <c r="AB22" s="245">
        <f t="shared" ca="1" si="9"/>
        <v>0</v>
      </c>
      <c r="AC22" s="61"/>
      <c r="AD22" s="35"/>
      <c r="AE22" s="245">
        <f t="shared" ca="1" si="10"/>
        <v>0</v>
      </c>
      <c r="AF22" s="61"/>
      <c r="AG22" s="35">
        <v>5</v>
      </c>
      <c r="AH22" s="231">
        <f t="shared" ca="1" si="11"/>
        <v>5.6</v>
      </c>
      <c r="AI22" s="61"/>
      <c r="AJ22" s="35"/>
      <c r="AK22" s="231">
        <f t="shared" ca="1" si="12"/>
        <v>0</v>
      </c>
      <c r="AL22" s="61"/>
      <c r="AM22" s="35"/>
      <c r="AN22" s="36">
        <f t="shared" ca="1" si="13"/>
        <v>0</v>
      </c>
      <c r="AO22" s="61"/>
      <c r="AP22" s="35"/>
      <c r="AQ22" s="36">
        <f t="shared" ca="1" si="14"/>
        <v>0</v>
      </c>
      <c r="AR22" s="61"/>
      <c r="AS22" s="35"/>
      <c r="AT22" s="36">
        <f t="shared" ca="1" si="15"/>
        <v>0</v>
      </c>
      <c r="AU22" s="61"/>
      <c r="AV22" s="35"/>
      <c r="AW22" s="36">
        <f t="shared" ca="1" si="16"/>
        <v>0</v>
      </c>
      <c r="AX22" s="61"/>
      <c r="AY22" s="35"/>
      <c r="AZ22" s="36">
        <f t="shared" ca="1" si="53"/>
        <v>0</v>
      </c>
      <c r="BA22" s="61"/>
      <c r="BB22" s="35"/>
      <c r="BC22" s="36">
        <f t="shared" ca="1" si="18"/>
        <v>0</v>
      </c>
      <c r="BD22" s="61"/>
      <c r="BE22" s="35"/>
      <c r="BF22" s="36">
        <f t="shared" ca="1" si="19"/>
        <v>0</v>
      </c>
      <c r="BG22" s="61"/>
      <c r="BH22" s="35"/>
      <c r="BI22" s="36">
        <f t="shared" ca="1" si="20"/>
        <v>0</v>
      </c>
      <c r="BJ22" s="61"/>
      <c r="BK22" s="35"/>
      <c r="BL22" s="36">
        <f t="shared" ca="1" si="21"/>
        <v>0</v>
      </c>
      <c r="BM22" s="61"/>
      <c r="BN22" s="35"/>
      <c r="BO22" s="36">
        <f t="shared" ca="1" si="22"/>
        <v>0</v>
      </c>
      <c r="BP22" s="61"/>
      <c r="BQ22" s="35"/>
      <c r="BR22" s="36">
        <f t="shared" ca="1" si="23"/>
        <v>0</v>
      </c>
      <c r="BS22" s="61"/>
      <c r="BT22" s="35"/>
      <c r="BU22" s="36">
        <f t="shared" ca="1" si="24"/>
        <v>0</v>
      </c>
      <c r="BV22" s="61"/>
      <c r="BW22" s="35"/>
      <c r="BX22" s="36">
        <f t="shared" ca="1" si="25"/>
        <v>0</v>
      </c>
      <c r="BY22" s="61"/>
      <c r="BZ22" s="35"/>
      <c r="CA22" s="36">
        <f t="shared" ca="1" si="26"/>
        <v>0</v>
      </c>
      <c r="CB22" s="61"/>
      <c r="CC22" s="35"/>
      <c r="CD22" s="36">
        <f t="shared" ca="1" si="27"/>
        <v>0</v>
      </c>
      <c r="CE22" s="61"/>
      <c r="CF22" s="35"/>
      <c r="CG22" s="36">
        <f t="shared" ca="1" si="28"/>
        <v>0</v>
      </c>
      <c r="CH22" s="61"/>
      <c r="CI22" s="35"/>
      <c r="CJ22" s="36">
        <f t="shared" ca="1" si="29"/>
        <v>0</v>
      </c>
      <c r="CK22" s="61"/>
      <c r="CL22" s="35"/>
      <c r="CM22" s="36">
        <f t="shared" ca="1" si="30"/>
        <v>0</v>
      </c>
      <c r="CN22" s="61"/>
      <c r="CO22" s="35"/>
      <c r="CP22" s="36">
        <f t="shared" ca="1" si="31"/>
        <v>0</v>
      </c>
      <c r="CQ22" s="61"/>
      <c r="CR22" s="35"/>
      <c r="CS22" s="36">
        <f t="shared" ca="1" si="32"/>
        <v>0</v>
      </c>
      <c r="CT22" s="61"/>
      <c r="CU22" s="35"/>
      <c r="CV22" s="36">
        <f t="shared" ca="1" si="33"/>
        <v>0</v>
      </c>
      <c r="CW22" s="61"/>
      <c r="CX22" s="35"/>
      <c r="CY22" s="36">
        <f t="shared" ca="1" si="34"/>
        <v>0</v>
      </c>
      <c r="CZ22" s="61"/>
      <c r="DA22" s="35"/>
      <c r="DB22" s="36">
        <f t="shared" ca="1" si="35"/>
        <v>0</v>
      </c>
      <c r="DC22" s="61"/>
      <c r="DD22" s="35"/>
      <c r="DE22" s="36">
        <f t="shared" ca="1" si="36"/>
        <v>0</v>
      </c>
      <c r="DF22" s="61"/>
      <c r="DG22" s="35"/>
      <c r="DH22" s="36">
        <f t="shared" ca="1" si="37"/>
        <v>0</v>
      </c>
      <c r="DI22" s="61"/>
      <c r="DJ22" s="35"/>
      <c r="DK22" s="36">
        <f t="shared" ca="1" si="38"/>
        <v>0</v>
      </c>
      <c r="DL22" s="61"/>
      <c r="DM22" s="35"/>
      <c r="DN22" s="36">
        <f t="shared" ca="1" si="39"/>
        <v>0</v>
      </c>
      <c r="DO22" s="61"/>
      <c r="DP22" s="35"/>
      <c r="DQ22" s="36">
        <f t="shared" ca="1" si="40"/>
        <v>0</v>
      </c>
      <c r="DR22" s="61"/>
      <c r="DS22" s="35"/>
      <c r="DT22" s="36">
        <f t="shared" ca="1" si="41"/>
        <v>0</v>
      </c>
      <c r="DU22" s="61"/>
      <c r="DV22" s="35"/>
      <c r="DW22" s="36">
        <f t="shared" ca="1" si="42"/>
        <v>0</v>
      </c>
      <c r="DX22" s="61"/>
      <c r="DY22" s="35"/>
      <c r="DZ22" s="36">
        <f t="shared" ca="1" si="43"/>
        <v>0</v>
      </c>
      <c r="EA22" s="61"/>
      <c r="EB22" s="35"/>
      <c r="EC22" s="36">
        <f t="shared" ca="1" si="44"/>
        <v>0</v>
      </c>
      <c r="ED22" s="61"/>
      <c r="EE22" s="35"/>
      <c r="EF22" s="36">
        <f t="shared" ca="1" si="45"/>
        <v>0</v>
      </c>
      <c r="EG22" s="61"/>
      <c r="EH22" s="230"/>
      <c r="EI22" s="36">
        <f t="shared" ca="1" si="54"/>
        <v>0</v>
      </c>
      <c r="EJ22" s="61"/>
      <c r="EK22" s="230"/>
      <c r="EL22" s="36">
        <f t="shared" ca="1" si="55"/>
        <v>0</v>
      </c>
      <c r="EM22" s="61"/>
      <c r="EN22" s="230"/>
      <c r="EO22" s="36">
        <f t="shared" ca="1" si="56"/>
        <v>0</v>
      </c>
      <c r="EP22" s="61"/>
      <c r="EQ22" s="246">
        <f t="shared" ca="1" si="49"/>
        <v>5.6</v>
      </c>
      <c r="ER22" s="254" t="str">
        <f t="shared" ref="ER22:ER23" si="57">B22</f>
        <v>Кузнецов Михаил - Журавлева Ксения</v>
      </c>
      <c r="ES22" s="255"/>
      <c r="ET22" s="256"/>
      <c r="EU22" s="31">
        <f t="shared" ca="1" si="51"/>
        <v>13</v>
      </c>
    </row>
    <row r="23" spans="1:152" ht="15.75" customHeight="1" thickBot="1" x14ac:dyDescent="0.3">
      <c r="A23" s="220">
        <f t="shared" si="0"/>
        <v>14</v>
      </c>
      <c r="B23" s="41" t="s">
        <v>164</v>
      </c>
      <c r="C23" s="35"/>
      <c r="D23" s="231">
        <f t="shared" ca="1" si="1"/>
        <v>0</v>
      </c>
      <c r="E23" s="61"/>
      <c r="F23" s="35"/>
      <c r="G23" s="245">
        <f t="shared" ca="1" si="2"/>
        <v>0</v>
      </c>
      <c r="H23" s="61"/>
      <c r="I23" s="35"/>
      <c r="J23" s="245">
        <f t="shared" ca="1" si="3"/>
        <v>0</v>
      </c>
      <c r="K23" s="61"/>
      <c r="L23" s="35"/>
      <c r="M23" s="245">
        <f t="shared" ca="1" si="4"/>
        <v>0</v>
      </c>
      <c r="N23" s="61"/>
      <c r="O23" s="35"/>
      <c r="P23" s="245">
        <f t="shared" ca="1" si="5"/>
        <v>0</v>
      </c>
      <c r="Q23" s="61"/>
      <c r="R23" s="35"/>
      <c r="S23" s="245">
        <f t="shared" ca="1" si="6"/>
        <v>0</v>
      </c>
      <c r="T23" s="61"/>
      <c r="U23" s="35"/>
      <c r="V23" s="245">
        <f t="shared" ca="1" si="7"/>
        <v>0</v>
      </c>
      <c r="W23" s="61"/>
      <c r="X23" s="35"/>
      <c r="Y23" s="245">
        <f t="shared" ca="1" si="8"/>
        <v>0</v>
      </c>
      <c r="Z23" s="61"/>
      <c r="AA23" s="35"/>
      <c r="AB23" s="245">
        <f t="shared" ca="1" si="9"/>
        <v>0</v>
      </c>
      <c r="AC23" s="61"/>
      <c r="AD23" s="35"/>
      <c r="AE23" s="245">
        <f t="shared" ca="1" si="10"/>
        <v>0</v>
      </c>
      <c r="AF23" s="61"/>
      <c r="AG23" s="35"/>
      <c r="AH23" s="231">
        <f t="shared" ca="1" si="11"/>
        <v>0</v>
      </c>
      <c r="AI23" s="61"/>
      <c r="AJ23" s="35"/>
      <c r="AK23" s="231">
        <f t="shared" ca="1" si="12"/>
        <v>0</v>
      </c>
      <c r="AL23" s="61"/>
      <c r="AM23" s="35">
        <v>5</v>
      </c>
      <c r="AN23" s="36">
        <f t="shared" ca="1" si="13"/>
        <v>5</v>
      </c>
      <c r="AO23" s="61"/>
      <c r="AP23" s="35"/>
      <c r="AQ23" s="36">
        <f t="shared" ca="1" si="14"/>
        <v>0</v>
      </c>
      <c r="AR23" s="61"/>
      <c r="AS23" s="35"/>
      <c r="AT23" s="36">
        <f t="shared" ca="1" si="15"/>
        <v>0</v>
      </c>
      <c r="AU23" s="61"/>
      <c r="AV23" s="35"/>
      <c r="AW23" s="36">
        <f t="shared" ca="1" si="16"/>
        <v>0</v>
      </c>
      <c r="AX23" s="61"/>
      <c r="AY23" s="35"/>
      <c r="AZ23" s="36">
        <f t="shared" ca="1" si="53"/>
        <v>0</v>
      </c>
      <c r="BA23" s="61"/>
      <c r="BB23" s="35"/>
      <c r="BC23" s="36">
        <f t="shared" ca="1" si="18"/>
        <v>0</v>
      </c>
      <c r="BD23" s="61"/>
      <c r="BE23" s="35"/>
      <c r="BF23" s="36">
        <f t="shared" ca="1" si="19"/>
        <v>0</v>
      </c>
      <c r="BG23" s="61"/>
      <c r="BH23" s="35"/>
      <c r="BI23" s="36">
        <f t="shared" ca="1" si="20"/>
        <v>0</v>
      </c>
      <c r="BJ23" s="61"/>
      <c r="BK23" s="35"/>
      <c r="BL23" s="36">
        <f t="shared" ca="1" si="21"/>
        <v>0</v>
      </c>
      <c r="BM23" s="61"/>
      <c r="BN23" s="35"/>
      <c r="BO23" s="36">
        <f t="shared" ca="1" si="22"/>
        <v>0</v>
      </c>
      <c r="BP23" s="61"/>
      <c r="BQ23" s="35"/>
      <c r="BR23" s="36">
        <f t="shared" ca="1" si="23"/>
        <v>0</v>
      </c>
      <c r="BS23" s="61"/>
      <c r="BT23" s="35"/>
      <c r="BU23" s="36">
        <f t="shared" ca="1" si="24"/>
        <v>0</v>
      </c>
      <c r="BV23" s="61"/>
      <c r="BW23" s="35"/>
      <c r="BX23" s="36">
        <f t="shared" ca="1" si="25"/>
        <v>0</v>
      </c>
      <c r="BY23" s="61"/>
      <c r="BZ23" s="35"/>
      <c r="CA23" s="36">
        <f t="shared" ca="1" si="26"/>
        <v>0</v>
      </c>
      <c r="CB23" s="61"/>
      <c r="CC23" s="35"/>
      <c r="CD23" s="36">
        <f t="shared" ca="1" si="27"/>
        <v>0</v>
      </c>
      <c r="CE23" s="61"/>
      <c r="CF23" s="35"/>
      <c r="CG23" s="36">
        <f t="shared" ca="1" si="28"/>
        <v>0</v>
      </c>
      <c r="CH23" s="61"/>
      <c r="CI23" s="35"/>
      <c r="CJ23" s="36">
        <f t="shared" ca="1" si="29"/>
        <v>0</v>
      </c>
      <c r="CK23" s="61"/>
      <c r="CL23" s="35"/>
      <c r="CM23" s="36">
        <f t="shared" ca="1" si="30"/>
        <v>0</v>
      </c>
      <c r="CN23" s="61"/>
      <c r="CO23" s="35"/>
      <c r="CP23" s="36">
        <f t="shared" ca="1" si="31"/>
        <v>0</v>
      </c>
      <c r="CQ23" s="61"/>
      <c r="CR23" s="35"/>
      <c r="CS23" s="36">
        <f t="shared" ca="1" si="32"/>
        <v>0</v>
      </c>
      <c r="CT23" s="61"/>
      <c r="CU23" s="35"/>
      <c r="CV23" s="36">
        <f t="shared" ca="1" si="33"/>
        <v>0</v>
      </c>
      <c r="CW23" s="61"/>
      <c r="CX23" s="35"/>
      <c r="CY23" s="36">
        <f t="shared" ca="1" si="34"/>
        <v>0</v>
      </c>
      <c r="CZ23" s="61"/>
      <c r="DA23" s="35"/>
      <c r="DB23" s="36">
        <f t="shared" ca="1" si="35"/>
        <v>0</v>
      </c>
      <c r="DC23" s="61"/>
      <c r="DD23" s="35"/>
      <c r="DE23" s="36">
        <f t="shared" ca="1" si="36"/>
        <v>0</v>
      </c>
      <c r="DF23" s="61"/>
      <c r="DG23" s="35"/>
      <c r="DH23" s="36">
        <f t="shared" ca="1" si="37"/>
        <v>0</v>
      </c>
      <c r="DI23" s="61"/>
      <c r="DJ23" s="35"/>
      <c r="DK23" s="36">
        <f t="shared" ca="1" si="38"/>
        <v>0</v>
      </c>
      <c r="DL23" s="61"/>
      <c r="DM23" s="35"/>
      <c r="DN23" s="36">
        <f t="shared" ca="1" si="39"/>
        <v>0</v>
      </c>
      <c r="DO23" s="61"/>
      <c r="DP23" s="35"/>
      <c r="DQ23" s="36">
        <f t="shared" ca="1" si="40"/>
        <v>0</v>
      </c>
      <c r="DR23" s="61"/>
      <c r="DS23" s="35"/>
      <c r="DT23" s="36">
        <f t="shared" ca="1" si="41"/>
        <v>0</v>
      </c>
      <c r="DU23" s="61"/>
      <c r="DV23" s="35"/>
      <c r="DW23" s="36">
        <f t="shared" ca="1" si="42"/>
        <v>0</v>
      </c>
      <c r="DX23" s="61"/>
      <c r="DY23" s="35"/>
      <c r="DZ23" s="36">
        <f t="shared" ca="1" si="43"/>
        <v>0</v>
      </c>
      <c r="EA23" s="61"/>
      <c r="EB23" s="35"/>
      <c r="EC23" s="36">
        <f t="shared" ca="1" si="44"/>
        <v>0</v>
      </c>
      <c r="ED23" s="61"/>
      <c r="EE23" s="35"/>
      <c r="EF23" s="36">
        <f t="shared" ca="1" si="45"/>
        <v>0</v>
      </c>
      <c r="EG23" s="61"/>
      <c r="EH23" s="230"/>
      <c r="EI23" s="36">
        <f t="shared" ca="1" si="54"/>
        <v>0</v>
      </c>
      <c r="EJ23" s="61"/>
      <c r="EK23" s="230"/>
      <c r="EL23" s="36">
        <f t="shared" ca="1" si="55"/>
        <v>0</v>
      </c>
      <c r="EM23" s="61"/>
      <c r="EN23" s="230"/>
      <c r="EO23" s="36">
        <f t="shared" ca="1" si="56"/>
        <v>0</v>
      </c>
      <c r="EP23" s="61"/>
      <c r="EQ23" s="246">
        <f t="shared" ca="1" si="49"/>
        <v>5</v>
      </c>
      <c r="ER23" s="278" t="str">
        <f t="shared" si="57"/>
        <v>Каскевич Марк - Згирская Виктория</v>
      </c>
      <c r="ES23" s="279"/>
      <c r="ET23" s="280"/>
      <c r="EU23" s="31">
        <f t="shared" ca="1" si="51"/>
        <v>14</v>
      </c>
    </row>
    <row r="24" spans="1:152" ht="15.75" customHeight="1" x14ac:dyDescent="0.25">
      <c r="A24" s="220">
        <f t="shared" si="0"/>
        <v>15</v>
      </c>
      <c r="B24" s="197" t="s">
        <v>163</v>
      </c>
      <c r="C24" s="35"/>
      <c r="D24" s="231">
        <f t="shared" ca="1" si="1"/>
        <v>0</v>
      </c>
      <c r="E24" s="85"/>
      <c r="F24" s="35"/>
      <c r="G24" s="245">
        <f t="shared" ca="1" si="2"/>
        <v>0</v>
      </c>
      <c r="H24" s="85"/>
      <c r="I24" s="35"/>
      <c r="J24" s="245">
        <f t="shared" ca="1" si="3"/>
        <v>0</v>
      </c>
      <c r="K24" s="85"/>
      <c r="L24" s="35"/>
      <c r="M24" s="245">
        <f t="shared" ca="1" si="4"/>
        <v>0</v>
      </c>
      <c r="N24" s="85"/>
      <c r="O24" s="35"/>
      <c r="P24" s="245">
        <f t="shared" ca="1" si="5"/>
        <v>0</v>
      </c>
      <c r="Q24" s="85"/>
      <c r="R24" s="35"/>
      <c r="S24" s="245">
        <f t="shared" ca="1" si="6"/>
        <v>0</v>
      </c>
      <c r="T24" s="85"/>
      <c r="U24" s="35"/>
      <c r="V24" s="245">
        <f t="shared" ca="1" si="7"/>
        <v>0</v>
      </c>
      <c r="W24" s="85"/>
      <c r="X24" s="35"/>
      <c r="Y24" s="245">
        <f t="shared" ca="1" si="8"/>
        <v>0</v>
      </c>
      <c r="Z24" s="85"/>
      <c r="AA24" s="35"/>
      <c r="AB24" s="245">
        <f t="shared" ca="1" si="9"/>
        <v>0</v>
      </c>
      <c r="AC24" s="85"/>
      <c r="AD24" s="35"/>
      <c r="AE24" s="245">
        <f t="shared" ca="1" si="10"/>
        <v>0</v>
      </c>
      <c r="AF24" s="85"/>
      <c r="AG24" s="35"/>
      <c r="AH24" s="231">
        <f t="shared" ca="1" si="11"/>
        <v>0</v>
      </c>
      <c r="AI24" s="85"/>
      <c r="AJ24" s="35">
        <v>8</v>
      </c>
      <c r="AK24" s="231">
        <f t="shared" ca="1" si="12"/>
        <v>14</v>
      </c>
      <c r="AL24" s="85"/>
      <c r="AM24" s="35"/>
      <c r="AN24" s="84">
        <f t="shared" ca="1" si="13"/>
        <v>0</v>
      </c>
      <c r="AO24" s="85"/>
      <c r="AP24" s="35"/>
      <c r="AQ24" s="84">
        <f t="shared" ca="1" si="14"/>
        <v>0</v>
      </c>
      <c r="AR24" s="85"/>
      <c r="AS24" s="35"/>
      <c r="AT24" s="84">
        <f t="shared" ca="1" si="15"/>
        <v>0</v>
      </c>
      <c r="AU24" s="85"/>
      <c r="AV24" s="35"/>
      <c r="AW24" s="84">
        <f t="shared" ca="1" si="16"/>
        <v>0</v>
      </c>
      <c r="AX24" s="85"/>
      <c r="AY24" s="35"/>
      <c r="AZ24" s="84">
        <f t="shared" ca="1" si="53"/>
        <v>0</v>
      </c>
      <c r="BA24" s="85"/>
      <c r="BB24" s="35"/>
      <c r="BC24" s="84">
        <f t="shared" ca="1" si="18"/>
        <v>0</v>
      </c>
      <c r="BD24" s="85"/>
      <c r="BE24" s="35"/>
      <c r="BF24" s="84">
        <f t="shared" ca="1" si="19"/>
        <v>0</v>
      </c>
      <c r="BG24" s="85"/>
      <c r="BH24" s="35"/>
      <c r="BI24" s="84">
        <f t="shared" ca="1" si="20"/>
        <v>0</v>
      </c>
      <c r="BJ24" s="85"/>
      <c r="BK24" s="35"/>
      <c r="BL24" s="84">
        <f t="shared" ca="1" si="21"/>
        <v>0</v>
      </c>
      <c r="BM24" s="85"/>
      <c r="BN24" s="35"/>
      <c r="BO24" s="84">
        <f t="shared" ca="1" si="22"/>
        <v>0</v>
      </c>
      <c r="BP24" s="85"/>
      <c r="BQ24" s="35"/>
      <c r="BR24" s="84">
        <f t="shared" ca="1" si="23"/>
        <v>0</v>
      </c>
      <c r="BS24" s="85"/>
      <c r="BT24" s="35"/>
      <c r="BU24" s="84">
        <f t="shared" ca="1" si="24"/>
        <v>0</v>
      </c>
      <c r="BV24" s="85"/>
      <c r="BW24" s="35"/>
      <c r="BX24" s="84">
        <f t="shared" ca="1" si="25"/>
        <v>0</v>
      </c>
      <c r="BY24" s="85"/>
      <c r="BZ24" s="35"/>
      <c r="CA24" s="84">
        <f t="shared" ca="1" si="26"/>
        <v>0</v>
      </c>
      <c r="CB24" s="85"/>
      <c r="CC24" s="35"/>
      <c r="CD24" s="84">
        <f t="shared" ca="1" si="27"/>
        <v>0</v>
      </c>
      <c r="CE24" s="85"/>
      <c r="CF24" s="35"/>
      <c r="CG24" s="36">
        <f t="shared" ca="1" si="28"/>
        <v>0</v>
      </c>
      <c r="CH24" s="85"/>
      <c r="CI24" s="35"/>
      <c r="CJ24" s="36">
        <f t="shared" ca="1" si="29"/>
        <v>0</v>
      </c>
      <c r="CK24" s="85"/>
      <c r="CL24" s="35"/>
      <c r="CM24" s="84">
        <f t="shared" ca="1" si="30"/>
        <v>0</v>
      </c>
      <c r="CN24" s="85"/>
      <c r="CO24" s="35"/>
      <c r="CP24" s="84">
        <f t="shared" ca="1" si="31"/>
        <v>0</v>
      </c>
      <c r="CQ24" s="85"/>
      <c r="CR24" s="35"/>
      <c r="CS24" s="84">
        <f t="shared" ca="1" si="32"/>
        <v>0</v>
      </c>
      <c r="CT24" s="85"/>
      <c r="CU24" s="35"/>
      <c r="CV24" s="84">
        <f t="shared" ca="1" si="33"/>
        <v>0</v>
      </c>
      <c r="CW24" s="85"/>
      <c r="CX24" s="35"/>
      <c r="CY24" s="84">
        <f t="shared" ca="1" si="34"/>
        <v>0</v>
      </c>
      <c r="CZ24" s="85"/>
      <c r="DA24" s="35"/>
      <c r="DB24" s="84">
        <f t="shared" ca="1" si="35"/>
        <v>0</v>
      </c>
      <c r="DC24" s="85"/>
      <c r="DD24" s="35"/>
      <c r="DE24" s="84">
        <f t="shared" ca="1" si="36"/>
        <v>0</v>
      </c>
      <c r="DF24" s="85"/>
      <c r="DG24" s="35"/>
      <c r="DH24" s="84">
        <f t="shared" ca="1" si="37"/>
        <v>0</v>
      </c>
      <c r="DI24" s="85"/>
      <c r="DJ24" s="35"/>
      <c r="DK24" s="84">
        <f t="shared" ca="1" si="38"/>
        <v>0</v>
      </c>
      <c r="DL24" s="85"/>
      <c r="DM24" s="35"/>
      <c r="DN24" s="84">
        <f t="shared" ca="1" si="39"/>
        <v>0</v>
      </c>
      <c r="DO24" s="85"/>
      <c r="DP24" s="35"/>
      <c r="DQ24" s="84">
        <f t="shared" ca="1" si="40"/>
        <v>0</v>
      </c>
      <c r="DR24" s="85"/>
      <c r="DS24" s="35"/>
      <c r="DT24" s="84">
        <f t="shared" ca="1" si="41"/>
        <v>0</v>
      </c>
      <c r="DU24" s="85"/>
      <c r="DV24" s="35"/>
      <c r="DW24" s="84">
        <f t="shared" ca="1" si="42"/>
        <v>0</v>
      </c>
      <c r="DX24" s="85"/>
      <c r="DY24" s="35"/>
      <c r="DZ24" s="84">
        <f t="shared" ca="1" si="43"/>
        <v>0</v>
      </c>
      <c r="EA24" s="85"/>
      <c r="EB24" s="35"/>
      <c r="EC24" s="84">
        <f t="shared" ca="1" si="44"/>
        <v>0</v>
      </c>
      <c r="ED24" s="85"/>
      <c r="EE24" s="35"/>
      <c r="EF24" s="84">
        <f t="shared" ca="1" si="45"/>
        <v>0</v>
      </c>
      <c r="EG24" s="85"/>
      <c r="EH24" s="35"/>
      <c r="EI24" s="84">
        <f t="shared" ca="1" si="54"/>
        <v>0</v>
      </c>
      <c r="EJ24" s="85"/>
      <c r="EK24" s="35"/>
      <c r="EL24" s="84">
        <f t="shared" ca="1" si="55"/>
        <v>0</v>
      </c>
      <c r="EM24" s="85"/>
      <c r="EN24" s="35"/>
      <c r="EO24" s="84">
        <f t="shared" ca="1" si="56"/>
        <v>0</v>
      </c>
      <c r="EP24" s="85"/>
      <c r="EQ24" s="246">
        <v>0</v>
      </c>
      <c r="ER24" s="278" t="str">
        <f t="shared" ref="ER24" si="58">B24</f>
        <v>Каскевич Марк - Жуйкова Елизавета (РАСПАЛАСЬ!)</v>
      </c>
      <c r="ES24" s="279"/>
      <c r="ET24" s="280"/>
      <c r="EU24" s="31">
        <f t="shared" si="51"/>
        <v>0</v>
      </c>
    </row>
    <row r="25" spans="1:152" s="89" customFormat="1" x14ac:dyDescent="0.25">
      <c r="A25" s="86"/>
      <c r="B25" s="224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88"/>
      <c r="AO25" s="88"/>
      <c r="AQ25" s="88"/>
      <c r="AR25" s="88"/>
      <c r="AT25" s="88"/>
      <c r="AU25" s="88"/>
      <c r="AW25" s="88"/>
      <c r="AX25" s="88"/>
      <c r="AZ25" s="88"/>
      <c r="BA25" s="88"/>
      <c r="BC25" s="88"/>
      <c r="BD25" s="88"/>
      <c r="BF25" s="88"/>
      <c r="BG25" s="88"/>
      <c r="BI25" s="88"/>
      <c r="BJ25" s="88"/>
      <c r="BL25" s="88"/>
      <c r="BM25" s="88"/>
      <c r="BO25" s="88"/>
      <c r="BP25" s="88"/>
      <c r="BR25" s="88"/>
      <c r="BS25" s="88"/>
      <c r="BU25" s="88"/>
      <c r="BV25" s="88"/>
      <c r="BX25" s="88"/>
      <c r="BY25" s="88"/>
      <c r="CA25" s="88"/>
      <c r="CB25" s="88"/>
      <c r="CD25" s="88"/>
      <c r="CE25" s="88"/>
      <c r="CG25" s="88"/>
      <c r="CH25" s="88"/>
      <c r="CJ25" s="88"/>
      <c r="CK25" s="88"/>
      <c r="CM25" s="88"/>
      <c r="CN25" s="88"/>
      <c r="CP25" s="88"/>
      <c r="CQ25" s="88"/>
      <c r="CS25" s="88"/>
      <c r="CT25" s="88"/>
      <c r="CV25" s="88"/>
      <c r="CW25" s="88"/>
      <c r="CY25" s="88"/>
      <c r="CZ25" s="88"/>
      <c r="DB25" s="88"/>
      <c r="DC25" s="88"/>
      <c r="DE25" s="88"/>
      <c r="DF25" s="88"/>
      <c r="DH25" s="88"/>
      <c r="DI25" s="88"/>
      <c r="DK25" s="88"/>
      <c r="DL25" s="88"/>
      <c r="DN25" s="88"/>
      <c r="DO25" s="88"/>
      <c r="DQ25" s="88"/>
      <c r="DR25" s="88"/>
      <c r="DT25" s="88"/>
      <c r="DU25" s="88"/>
      <c r="DW25" s="88"/>
      <c r="DX25" s="88"/>
      <c r="DZ25" s="88"/>
      <c r="EA25" s="88"/>
      <c r="EC25" s="88"/>
      <c r="ED25" s="88"/>
      <c r="EF25" s="88"/>
      <c r="EG25" s="88"/>
      <c r="EI25" s="88"/>
      <c r="EJ25" s="88"/>
      <c r="EL25" s="88"/>
      <c r="EM25" s="88"/>
      <c r="EO25" s="88"/>
      <c r="EP25" s="88"/>
      <c r="EQ25" s="225"/>
      <c r="ER25" s="210"/>
      <c r="ES25" s="210"/>
      <c r="ET25" s="210"/>
      <c r="EU25" s="86"/>
    </row>
    <row r="26" spans="1:152" s="89" customForma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88"/>
      <c r="AO26" s="88"/>
      <c r="AQ26" s="88"/>
      <c r="AR26" s="88"/>
      <c r="AT26" s="88"/>
      <c r="AU26" s="88"/>
      <c r="AW26" s="88"/>
      <c r="AX26" s="88"/>
      <c r="AZ26" s="88"/>
      <c r="BA26" s="88"/>
      <c r="BC26" s="88"/>
      <c r="BD26" s="88"/>
      <c r="BF26" s="88"/>
      <c r="BG26" s="88"/>
      <c r="BI26" s="88"/>
      <c r="BJ26" s="88"/>
      <c r="BL26" s="88"/>
      <c r="BM26" s="88"/>
      <c r="BO26" s="88"/>
      <c r="BP26" s="88"/>
      <c r="BR26" s="88"/>
      <c r="BS26" s="88"/>
      <c r="BU26" s="88"/>
      <c r="BV26" s="88"/>
      <c r="BX26" s="88"/>
      <c r="BY26" s="88"/>
      <c r="CA26" s="88"/>
      <c r="CB26" s="88"/>
      <c r="CD26" s="88"/>
      <c r="CE26" s="88"/>
      <c r="CG26" s="88"/>
      <c r="CH26" s="88"/>
      <c r="CJ26" s="88"/>
      <c r="CK26" s="88"/>
      <c r="CM26" s="88"/>
      <c r="CN26" s="88"/>
      <c r="CP26" s="88"/>
      <c r="CQ26" s="88"/>
      <c r="CS26" s="88"/>
      <c r="CT26" s="88"/>
      <c r="CV26" s="88"/>
      <c r="CW26" s="88"/>
      <c r="CY26" s="88"/>
      <c r="CZ26" s="88"/>
      <c r="DB26" s="88"/>
      <c r="DC26" s="88"/>
      <c r="DE26" s="88"/>
      <c r="DF26" s="88"/>
      <c r="DH26" s="88"/>
      <c r="DI26" s="88"/>
      <c r="DK26" s="88"/>
      <c r="DL26" s="88"/>
      <c r="DN26" s="88"/>
      <c r="DO26" s="88"/>
      <c r="DQ26" s="88"/>
      <c r="DR26" s="88"/>
      <c r="DT26" s="88"/>
      <c r="DU26" s="88"/>
      <c r="DW26" s="88"/>
      <c r="DX26" s="88"/>
      <c r="DZ26" s="88"/>
      <c r="EA26" s="88"/>
      <c r="EC26" s="88"/>
      <c r="ED26" s="88"/>
      <c r="EF26" s="88"/>
      <c r="EG26" s="88"/>
      <c r="EI26" s="88"/>
      <c r="EJ26" s="88"/>
      <c r="EL26" s="88"/>
      <c r="EM26" s="88"/>
      <c r="EO26" s="88"/>
      <c r="EP26" s="88"/>
      <c r="EQ26" s="225"/>
      <c r="ER26" s="210"/>
      <c r="ES26" s="210"/>
      <c r="ET26" s="210"/>
      <c r="EU26" s="86"/>
    </row>
    <row r="27" spans="1:152" s="89" customFormat="1" x14ac:dyDescent="0.25"/>
  </sheetData>
  <sortState ref="B10:EQ24">
    <sortCondition descending="1" ref="EQ10"/>
  </sortState>
  <mergeCells count="195">
    <mergeCell ref="C8:E8"/>
    <mergeCell ref="F8:H8"/>
    <mergeCell ref="AG5:AI5"/>
    <mergeCell ref="AG6:AI6"/>
    <mergeCell ref="I8:K8"/>
    <mergeCell ref="AJ7:AL7"/>
    <mergeCell ref="AD8:AF8"/>
    <mergeCell ref="AG7:AI7"/>
    <mergeCell ref="AG8:AI8"/>
    <mergeCell ref="C5:E5"/>
    <mergeCell ref="F5:H5"/>
    <mergeCell ref="I5:K5"/>
    <mergeCell ref="C6:E6"/>
    <mergeCell ref="F6:H6"/>
    <mergeCell ref="I6:K6"/>
    <mergeCell ref="O5:Q5"/>
    <mergeCell ref="O6:Q6"/>
    <mergeCell ref="O7:Q7"/>
    <mergeCell ref="C7:E7"/>
    <mergeCell ref="F7:H7"/>
    <mergeCell ref="I7:K7"/>
    <mergeCell ref="X6:Z6"/>
    <mergeCell ref="X7:Z7"/>
    <mergeCell ref="X8:Z8"/>
    <mergeCell ref="ER11:ET11"/>
    <mergeCell ref="EH5:EJ5"/>
    <mergeCell ref="EH6:EJ6"/>
    <mergeCell ref="ER9:ET9"/>
    <mergeCell ref="ER10:ET10"/>
    <mergeCell ref="AM7:AO7"/>
    <mergeCell ref="AM8:AO8"/>
    <mergeCell ref="BQ5:BS5"/>
    <mergeCell ref="BQ6:BS6"/>
    <mergeCell ref="BQ7:BS7"/>
    <mergeCell ref="CX5:CZ5"/>
    <mergeCell ref="CU5:CW5"/>
    <mergeCell ref="CL7:CN7"/>
    <mergeCell ref="CL8:CN8"/>
    <mergeCell ref="CR7:CT7"/>
    <mergeCell ref="CR8:CT8"/>
    <mergeCell ref="CU7:CW7"/>
    <mergeCell ref="CU8:CW8"/>
    <mergeCell ref="CO7:CQ7"/>
    <mergeCell ref="CO8:CQ8"/>
    <mergeCell ref="BW7:BY7"/>
    <mergeCell ref="BW8:BY8"/>
    <mergeCell ref="CF7:CH7"/>
    <mergeCell ref="CF8:CH8"/>
    <mergeCell ref="X5:Z5"/>
    <mergeCell ref="AA5:AC5"/>
    <mergeCell ref="AA6:AC6"/>
    <mergeCell ref="CL5:CN5"/>
    <mergeCell ref="CL6:CN6"/>
    <mergeCell ref="AA7:AC7"/>
    <mergeCell ref="AA8:AC8"/>
    <mergeCell ref="AM5:AO5"/>
    <mergeCell ref="AM6:AO6"/>
    <mergeCell ref="AJ5:AL5"/>
    <mergeCell ref="AJ6:AL6"/>
    <mergeCell ref="AJ8:AL8"/>
    <mergeCell ref="AD5:AF5"/>
    <mergeCell ref="AD6:AF6"/>
    <mergeCell ref="AD7:AF7"/>
    <mergeCell ref="BZ8:CB8"/>
    <mergeCell ref="CC7:CE7"/>
    <mergeCell ref="CC8:CE8"/>
    <mergeCell ref="BQ8:BS8"/>
    <mergeCell ref="CF5:CH5"/>
    <mergeCell ref="CF6:CH6"/>
    <mergeCell ref="CC5:CE5"/>
    <mergeCell ref="CC6:CE6"/>
    <mergeCell ref="BW5:BY5"/>
    <mergeCell ref="L5:N5"/>
    <mergeCell ref="L6:N6"/>
    <mergeCell ref="L7:N7"/>
    <mergeCell ref="L8:N8"/>
    <mergeCell ref="R5:T5"/>
    <mergeCell ref="R6:T6"/>
    <mergeCell ref="R7:T7"/>
    <mergeCell ref="R8:T8"/>
    <mergeCell ref="U6:W6"/>
    <mergeCell ref="U7:W7"/>
    <mergeCell ref="U8:W8"/>
    <mergeCell ref="O8:Q8"/>
    <mergeCell ref="U5:W5"/>
    <mergeCell ref="BW6:BY6"/>
    <mergeCell ref="BZ5:CB5"/>
    <mergeCell ref="BZ6:CB6"/>
    <mergeCell ref="BZ7:CB7"/>
    <mergeCell ref="BH5:BJ5"/>
    <mergeCell ref="BH6:BJ6"/>
    <mergeCell ref="BH7:BJ7"/>
    <mergeCell ref="BH8:BJ8"/>
    <mergeCell ref="BN5:BP5"/>
    <mergeCell ref="BN6:BP6"/>
    <mergeCell ref="BN7:BP7"/>
    <mergeCell ref="BN8:BP8"/>
    <mergeCell ref="BK5:BM5"/>
    <mergeCell ref="BK6:BM6"/>
    <mergeCell ref="BK7:BM7"/>
    <mergeCell ref="BK8:BM8"/>
    <mergeCell ref="BT5:BV5"/>
    <mergeCell ref="BT6:BV6"/>
    <mergeCell ref="BT7:BV7"/>
    <mergeCell ref="BT8:BV8"/>
    <mergeCell ref="CX6:CZ6"/>
    <mergeCell ref="DA6:DC6"/>
    <mergeCell ref="CX7:CZ7"/>
    <mergeCell ref="DD8:DF8"/>
    <mergeCell ref="DP5:DR5"/>
    <mergeCell ref="DP6:DR6"/>
    <mergeCell ref="CU6:CW6"/>
    <mergeCell ref="CO5:CQ5"/>
    <mergeCell ref="CO6:CQ6"/>
    <mergeCell ref="CR5:CT5"/>
    <mergeCell ref="CR6:CT6"/>
    <mergeCell ref="DM5:DO5"/>
    <mergeCell ref="DM6:DO6"/>
    <mergeCell ref="DM7:DO7"/>
    <mergeCell ref="DM8:DO8"/>
    <mergeCell ref="DJ5:DL5"/>
    <mergeCell ref="DJ6:DL6"/>
    <mergeCell ref="DJ7:DL7"/>
    <mergeCell ref="DJ8:DL8"/>
    <mergeCell ref="DG5:DI5"/>
    <mergeCell ref="DG6:DI6"/>
    <mergeCell ref="DA7:DC7"/>
    <mergeCell ref="AP5:AR5"/>
    <mergeCell ref="AP6:AR6"/>
    <mergeCell ref="AP7:AR7"/>
    <mergeCell ref="AP8:AR8"/>
    <mergeCell ref="AY5:BA5"/>
    <mergeCell ref="AY6:BA6"/>
    <mergeCell ref="AY7:BA7"/>
    <mergeCell ref="AY8:BA8"/>
    <mergeCell ref="BB5:BD5"/>
    <mergeCell ref="BB6:BD6"/>
    <mergeCell ref="BB7:BD7"/>
    <mergeCell ref="BB8:BD8"/>
    <mergeCell ref="AS5:AU5"/>
    <mergeCell ref="AS6:AU6"/>
    <mergeCell ref="AS7:AU7"/>
    <mergeCell ref="AS8:AU8"/>
    <mergeCell ref="AV5:AX5"/>
    <mergeCell ref="AV6:AX6"/>
    <mergeCell ref="AV7:AX7"/>
    <mergeCell ref="AV8:AX8"/>
    <mergeCell ref="EN5:EP5"/>
    <mergeCell ref="EN6:EP6"/>
    <mergeCell ref="DP7:DR7"/>
    <mergeCell ref="DP8:DR8"/>
    <mergeCell ref="EN7:EP7"/>
    <mergeCell ref="EN8:EP8"/>
    <mergeCell ref="EB5:ED5"/>
    <mergeCell ref="EB6:ED6"/>
    <mergeCell ref="EB7:ED7"/>
    <mergeCell ref="EB8:ED8"/>
    <mergeCell ref="DY5:EA5"/>
    <mergeCell ref="DY6:EA6"/>
    <mergeCell ref="DY7:EA7"/>
    <mergeCell ref="DY8:EA8"/>
    <mergeCell ref="EE5:EG5"/>
    <mergeCell ref="EE6:EG6"/>
    <mergeCell ref="EE7:EG7"/>
    <mergeCell ref="EE8:EG8"/>
    <mergeCell ref="EK5:EM5"/>
    <mergeCell ref="EK6:EM6"/>
    <mergeCell ref="EH7:EJ7"/>
    <mergeCell ref="EH8:EJ8"/>
    <mergeCell ref="DS5:DU5"/>
    <mergeCell ref="DS6:DU6"/>
    <mergeCell ref="BE5:BG5"/>
    <mergeCell ref="BE6:BG6"/>
    <mergeCell ref="BE7:BG7"/>
    <mergeCell ref="BE8:BG8"/>
    <mergeCell ref="EK7:EM7"/>
    <mergeCell ref="EK8:EM8"/>
    <mergeCell ref="DG7:DI7"/>
    <mergeCell ref="DG8:DI8"/>
    <mergeCell ref="DV5:DX5"/>
    <mergeCell ref="DV6:DX6"/>
    <mergeCell ref="DV7:DX7"/>
    <mergeCell ref="DV8:DX8"/>
    <mergeCell ref="CI5:CK5"/>
    <mergeCell ref="CI6:CK6"/>
    <mergeCell ref="CI7:CK7"/>
    <mergeCell ref="CI8:CK8"/>
    <mergeCell ref="DS7:DU7"/>
    <mergeCell ref="DS8:DU8"/>
    <mergeCell ref="CX8:CZ8"/>
    <mergeCell ref="DA8:DC8"/>
    <mergeCell ref="DD5:DF5"/>
    <mergeCell ref="DD6:DF6"/>
    <mergeCell ref="DD7:DF7"/>
    <mergeCell ref="DA5:DC5"/>
  </mergeCells>
  <conditionalFormatting sqref="EU10:EU24">
    <cfRule type="cellIs" dxfId="305" priority="52" stopIfTrue="1" operator="equal">
      <formula>3</formula>
    </cfRule>
    <cfRule type="cellIs" dxfId="304" priority="53" stopIfTrue="1" operator="equal">
      <formula>2</formula>
    </cfRule>
    <cfRule type="cellIs" dxfId="303" priority="54" stopIfTrue="1" operator="equal">
      <formula>1</formula>
    </cfRule>
  </conditionalFormatting>
  <conditionalFormatting sqref="EU25">
    <cfRule type="cellIs" dxfId="302" priority="13" stopIfTrue="1" operator="equal">
      <formula>3</formula>
    </cfRule>
    <cfRule type="cellIs" dxfId="301" priority="14" stopIfTrue="1" operator="equal">
      <formula>2</formula>
    </cfRule>
    <cfRule type="cellIs" dxfId="300" priority="15" stopIfTrue="1" operator="equal">
      <formula>1</formula>
    </cfRule>
  </conditionalFormatting>
  <conditionalFormatting sqref="EU26">
    <cfRule type="cellIs" dxfId="299" priority="10" stopIfTrue="1" operator="equal">
      <formula>3</formula>
    </cfRule>
    <cfRule type="cellIs" dxfId="298" priority="11" stopIfTrue="1" operator="equal">
      <formula>2</formula>
    </cfRule>
    <cfRule type="cellIs" dxfId="297" priority="12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P34"/>
  <sheetViews>
    <sheetView topLeftCell="A3" zoomScale="55" zoomScaleNormal="55" workbookViewId="0">
      <pane xSplit="1" ySplit="9" topLeftCell="B12" activePane="bottomRight" state="frozen"/>
      <selection activeCell="AV5" sqref="AV5:AX5"/>
      <selection pane="topRight" activeCell="AV5" sqref="AV5:AX5"/>
      <selection pane="bottomLeft" activeCell="AV5" sqref="AV5:AX5"/>
      <selection pane="bottomRight" activeCell="B21" sqref="B21"/>
    </sheetView>
  </sheetViews>
  <sheetFormatPr defaultRowHeight="15" x14ac:dyDescent="0.25"/>
  <cols>
    <col min="1" max="1" width="4.42578125" customWidth="1"/>
    <col min="2" max="2" width="49.42578125" customWidth="1"/>
    <col min="3" max="11" width="6.42578125" style="32" customWidth="1"/>
    <col min="12" max="17" width="6.7109375" style="32" customWidth="1"/>
    <col min="18" max="47" width="6.42578125" style="32" customWidth="1"/>
    <col min="48" max="48" width="7.7109375" style="32" hidden="1" customWidth="1"/>
    <col min="49" max="82" width="6.42578125" style="32" hidden="1" customWidth="1"/>
    <col min="83" max="83" width="8.42578125" style="32" hidden="1" customWidth="1"/>
    <col min="84" max="90" width="6.42578125" style="32" hidden="1" customWidth="1"/>
    <col min="91" max="95" width="6.42578125" hidden="1" customWidth="1"/>
    <col min="96" max="96" width="7.7109375" hidden="1" customWidth="1"/>
    <col min="97" max="98" width="8.140625" hidden="1" customWidth="1"/>
    <col min="99" max="99" width="7" hidden="1" customWidth="1"/>
    <col min="100" max="100" width="8.42578125" hidden="1" customWidth="1"/>
    <col min="101" max="120" width="9.140625" hidden="1" customWidth="1"/>
    <col min="121" max="141" width="8.7109375" hidden="1" customWidth="1"/>
    <col min="145" max="145" width="21.42578125" customWidth="1"/>
  </cols>
  <sheetData>
    <row r="4" spans="1:146" ht="15.75" thickBot="1" x14ac:dyDescent="0.3"/>
    <row r="5" spans="1:146" ht="81.2" customHeight="1" thickBot="1" x14ac:dyDescent="0.3">
      <c r="A5" s="1"/>
      <c r="B5" s="4" t="s">
        <v>4</v>
      </c>
      <c r="C5" s="320" t="s">
        <v>45</v>
      </c>
      <c r="D5" s="321"/>
      <c r="E5" s="322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1" t="s">
        <v>90</v>
      </c>
      <c r="AT5" s="312"/>
      <c r="AU5" s="300"/>
      <c r="AV5" s="311"/>
      <c r="AW5" s="312"/>
      <c r="AX5" s="313"/>
      <c r="AY5" s="311"/>
      <c r="AZ5" s="312"/>
      <c r="BA5" s="313"/>
      <c r="BB5" s="311"/>
      <c r="BC5" s="312"/>
      <c r="BD5" s="313"/>
      <c r="BE5" s="311"/>
      <c r="BF5" s="312"/>
      <c r="BG5" s="313"/>
      <c r="BH5" s="311"/>
      <c r="BI5" s="312"/>
      <c r="BJ5" s="313"/>
      <c r="BK5" s="45"/>
      <c r="BL5" s="311"/>
      <c r="BM5" s="312"/>
      <c r="BN5" s="300"/>
      <c r="BO5" s="311"/>
      <c r="BP5" s="312"/>
      <c r="BQ5" s="300"/>
      <c r="BR5" s="311"/>
      <c r="BS5" s="312"/>
      <c r="BT5" s="300"/>
      <c r="BU5" s="311"/>
      <c r="BV5" s="312"/>
      <c r="BW5" s="300"/>
      <c r="BX5" s="311"/>
      <c r="BY5" s="312"/>
      <c r="BZ5" s="300"/>
      <c r="CA5" s="311"/>
      <c r="CB5" s="312"/>
      <c r="CC5" s="300"/>
      <c r="CD5" s="311"/>
      <c r="CE5" s="312"/>
      <c r="CF5" s="300"/>
      <c r="CG5" s="311"/>
      <c r="CH5" s="312"/>
      <c r="CI5" s="300"/>
      <c r="CJ5" s="311"/>
      <c r="CK5" s="312"/>
      <c r="CL5" s="300"/>
      <c r="CM5" s="309"/>
      <c r="CN5" s="310"/>
      <c r="CO5" s="297"/>
      <c r="CP5" s="309"/>
      <c r="CQ5" s="310"/>
      <c r="CR5" s="343"/>
      <c r="CS5" s="309"/>
      <c r="CT5" s="310"/>
      <c r="CU5" s="343"/>
      <c r="CV5" s="309"/>
      <c r="CW5" s="310"/>
      <c r="CX5" s="343"/>
      <c r="CY5" s="309"/>
      <c r="CZ5" s="310"/>
      <c r="DA5" s="343"/>
      <c r="DB5" s="309"/>
      <c r="DC5" s="310"/>
      <c r="DD5" s="297"/>
      <c r="DE5" s="309"/>
      <c r="DF5" s="310"/>
      <c r="DG5" s="297"/>
      <c r="DH5" s="309"/>
      <c r="DI5" s="310"/>
      <c r="DJ5" s="297"/>
      <c r="DK5" s="309"/>
      <c r="DL5" s="310"/>
      <c r="DM5" s="297"/>
      <c r="DN5" s="309"/>
      <c r="DO5" s="310"/>
      <c r="DP5" s="297"/>
      <c r="DQ5" s="309"/>
      <c r="DR5" s="310"/>
      <c r="DS5" s="297"/>
      <c r="DT5" s="309"/>
      <c r="DU5" s="310"/>
      <c r="DV5" s="297"/>
      <c r="DW5" s="309"/>
      <c r="DX5" s="310"/>
      <c r="DY5" s="297"/>
      <c r="DZ5" s="309"/>
      <c r="EA5" s="310"/>
      <c r="EB5" s="297"/>
      <c r="EC5" s="309"/>
      <c r="ED5" s="310"/>
      <c r="EE5" s="297"/>
      <c r="EF5" s="309"/>
      <c r="EG5" s="310"/>
      <c r="EH5" s="297"/>
      <c r="EI5" s="309"/>
      <c r="EJ5" s="310"/>
      <c r="EK5" s="341"/>
      <c r="EL5" s="198"/>
      <c r="EM5" s="198"/>
      <c r="EN5" s="198"/>
    </row>
    <row r="6" spans="1:146" ht="15.75" thickBot="1" x14ac:dyDescent="0.3">
      <c r="A6" s="1"/>
      <c r="B6" s="6" t="s">
        <v>1</v>
      </c>
      <c r="C6" s="323"/>
      <c r="D6" s="324"/>
      <c r="E6" s="325"/>
      <c r="F6" s="323"/>
      <c r="G6" s="324"/>
      <c r="H6" s="325"/>
      <c r="I6" s="298">
        <v>110</v>
      </c>
      <c r="J6" s="299"/>
      <c r="K6" s="304"/>
      <c r="L6" s="298">
        <v>257</v>
      </c>
      <c r="M6" s="299"/>
      <c r="N6" s="304"/>
      <c r="O6" s="298">
        <v>401</v>
      </c>
      <c r="P6" s="299"/>
      <c r="Q6" s="304"/>
      <c r="R6" s="298">
        <v>125</v>
      </c>
      <c r="S6" s="299"/>
      <c r="T6" s="300"/>
      <c r="U6" s="323"/>
      <c r="V6" s="324"/>
      <c r="W6" s="325"/>
      <c r="X6" s="298">
        <v>260</v>
      </c>
      <c r="Y6" s="299"/>
      <c r="Z6" s="300"/>
      <c r="AA6" s="298">
        <v>78</v>
      </c>
      <c r="AB6" s="299"/>
      <c r="AC6" s="300"/>
      <c r="AD6" s="323"/>
      <c r="AE6" s="324"/>
      <c r="AF6" s="325"/>
      <c r="AG6" s="298">
        <v>29</v>
      </c>
      <c r="AH6" s="299"/>
      <c r="AI6" s="300"/>
      <c r="AJ6" s="298">
        <v>7</v>
      </c>
      <c r="AK6" s="299"/>
      <c r="AL6" s="300"/>
      <c r="AM6" s="298">
        <v>7</v>
      </c>
      <c r="AN6" s="299"/>
      <c r="AO6" s="300"/>
      <c r="AP6" s="298">
        <v>10</v>
      </c>
      <c r="AQ6" s="299"/>
      <c r="AR6" s="300"/>
      <c r="AS6" s="298">
        <v>8</v>
      </c>
      <c r="AT6" s="299"/>
      <c r="AU6" s="300"/>
      <c r="AV6" s="298"/>
      <c r="AW6" s="299"/>
      <c r="AX6" s="300"/>
      <c r="AY6" s="298"/>
      <c r="AZ6" s="299"/>
      <c r="BA6" s="300"/>
      <c r="BB6" s="298"/>
      <c r="BC6" s="299"/>
      <c r="BD6" s="300"/>
      <c r="BE6" s="298"/>
      <c r="BF6" s="299"/>
      <c r="BG6" s="300"/>
      <c r="BH6" s="298"/>
      <c r="BI6" s="299"/>
      <c r="BJ6" s="300"/>
      <c r="BK6" s="46"/>
      <c r="BL6" s="298"/>
      <c r="BM6" s="299"/>
      <c r="BN6" s="300"/>
      <c r="BO6" s="298"/>
      <c r="BP6" s="299"/>
      <c r="BQ6" s="300"/>
      <c r="BR6" s="298"/>
      <c r="BS6" s="299"/>
      <c r="BT6" s="300"/>
      <c r="BU6" s="298"/>
      <c r="BV6" s="299"/>
      <c r="BW6" s="300"/>
      <c r="BX6" s="298"/>
      <c r="BY6" s="299"/>
      <c r="BZ6" s="300"/>
      <c r="CA6" s="298"/>
      <c r="CB6" s="299"/>
      <c r="CC6" s="300"/>
      <c r="CD6" s="298"/>
      <c r="CE6" s="299"/>
      <c r="CF6" s="300"/>
      <c r="CG6" s="298"/>
      <c r="CH6" s="299"/>
      <c r="CI6" s="300"/>
      <c r="CJ6" s="298"/>
      <c r="CK6" s="299"/>
      <c r="CL6" s="300"/>
      <c r="CM6" s="295"/>
      <c r="CN6" s="296"/>
      <c r="CO6" s="297"/>
      <c r="CP6" s="295"/>
      <c r="CQ6" s="296"/>
      <c r="CR6" s="337"/>
      <c r="CS6" s="295"/>
      <c r="CT6" s="296"/>
      <c r="CU6" s="337"/>
      <c r="CV6" s="295"/>
      <c r="CW6" s="296"/>
      <c r="CX6" s="337"/>
      <c r="CY6" s="295"/>
      <c r="CZ6" s="296"/>
      <c r="DA6" s="337"/>
      <c r="DB6" s="295"/>
      <c r="DC6" s="296"/>
      <c r="DD6" s="297"/>
      <c r="DE6" s="295"/>
      <c r="DF6" s="296"/>
      <c r="DG6" s="297"/>
      <c r="DH6" s="295"/>
      <c r="DI6" s="296"/>
      <c r="DJ6" s="297"/>
      <c r="DK6" s="295"/>
      <c r="DL6" s="296"/>
      <c r="DM6" s="297"/>
      <c r="DN6" s="295"/>
      <c r="DO6" s="296"/>
      <c r="DP6" s="297"/>
      <c r="DQ6" s="295"/>
      <c r="DR6" s="296"/>
      <c r="DS6" s="297"/>
      <c r="DT6" s="295"/>
      <c r="DU6" s="296"/>
      <c r="DV6" s="297"/>
      <c r="DW6" s="295"/>
      <c r="DX6" s="296"/>
      <c r="DY6" s="297"/>
      <c r="DZ6" s="295"/>
      <c r="EA6" s="296"/>
      <c r="EB6" s="297"/>
      <c r="EC6" s="295"/>
      <c r="ED6" s="296"/>
      <c r="EE6" s="297"/>
      <c r="EF6" s="295"/>
      <c r="EG6" s="296"/>
      <c r="EH6" s="297"/>
      <c r="EI6" s="295"/>
      <c r="EJ6" s="296"/>
      <c r="EK6" s="297"/>
    </row>
    <row r="7" spans="1:146" ht="15.75" thickBot="1" x14ac:dyDescent="0.3">
      <c r="A7" s="1"/>
      <c r="B7" s="6" t="s">
        <v>5</v>
      </c>
      <c r="C7" s="326"/>
      <c r="D7" s="327"/>
      <c r="E7" s="328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7</v>
      </c>
      <c r="P7" s="306"/>
      <c r="Q7" s="308"/>
      <c r="R7" s="305">
        <v>6</v>
      </c>
      <c r="S7" s="306"/>
      <c r="T7" s="307"/>
      <c r="U7" s="326"/>
      <c r="V7" s="327"/>
      <c r="W7" s="328"/>
      <c r="X7" s="305">
        <v>7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1</v>
      </c>
      <c r="AK7" s="306"/>
      <c r="AL7" s="307"/>
      <c r="AM7" s="305">
        <v>1</v>
      </c>
      <c r="AN7" s="306"/>
      <c r="AO7" s="307"/>
      <c r="AP7" s="305">
        <v>2</v>
      </c>
      <c r="AQ7" s="306"/>
      <c r="AR7" s="307"/>
      <c r="AS7" s="305">
        <v>2</v>
      </c>
      <c r="AT7" s="306"/>
      <c r="AU7" s="307"/>
      <c r="AV7" s="305"/>
      <c r="AW7" s="306"/>
      <c r="AX7" s="307"/>
      <c r="AY7" s="305"/>
      <c r="AZ7" s="306"/>
      <c r="BA7" s="307"/>
      <c r="BB7" s="305"/>
      <c r="BC7" s="306"/>
      <c r="BD7" s="307"/>
      <c r="BE7" s="305"/>
      <c r="BF7" s="306"/>
      <c r="BG7" s="307"/>
      <c r="BH7" s="305"/>
      <c r="BI7" s="306"/>
      <c r="BJ7" s="307"/>
      <c r="BK7" s="47"/>
      <c r="BL7" s="305"/>
      <c r="BM7" s="306"/>
      <c r="BN7" s="307"/>
      <c r="BO7" s="305"/>
      <c r="BP7" s="306"/>
      <c r="BQ7" s="307"/>
      <c r="BR7" s="305"/>
      <c r="BS7" s="306"/>
      <c r="BT7" s="307"/>
      <c r="BU7" s="305"/>
      <c r="BV7" s="306"/>
      <c r="BW7" s="307"/>
      <c r="BX7" s="305"/>
      <c r="BY7" s="306"/>
      <c r="BZ7" s="307"/>
      <c r="CA7" s="305"/>
      <c r="CB7" s="306"/>
      <c r="CC7" s="307"/>
      <c r="CD7" s="305"/>
      <c r="CE7" s="306"/>
      <c r="CF7" s="307"/>
      <c r="CG7" s="305"/>
      <c r="CH7" s="306"/>
      <c r="CI7" s="307"/>
      <c r="CJ7" s="305"/>
      <c r="CK7" s="306"/>
      <c r="CL7" s="307"/>
      <c r="CM7" s="301"/>
      <c r="CN7" s="302"/>
      <c r="CO7" s="303"/>
      <c r="CP7" s="301"/>
      <c r="CQ7" s="302"/>
      <c r="CR7" s="335"/>
      <c r="CS7" s="301"/>
      <c r="CT7" s="302"/>
      <c r="CU7" s="335"/>
      <c r="CV7" s="301"/>
      <c r="CW7" s="302"/>
      <c r="CX7" s="335"/>
      <c r="CY7" s="301"/>
      <c r="CZ7" s="302"/>
      <c r="DA7" s="335"/>
      <c r="DB7" s="301"/>
      <c r="DC7" s="302"/>
      <c r="DD7" s="303"/>
      <c r="DE7" s="301"/>
      <c r="DF7" s="302"/>
      <c r="DG7" s="303"/>
      <c r="DH7" s="301"/>
      <c r="DI7" s="302"/>
      <c r="DJ7" s="303"/>
      <c r="DK7" s="301"/>
      <c r="DL7" s="302"/>
      <c r="DM7" s="303"/>
      <c r="DN7" s="301"/>
      <c r="DO7" s="302"/>
      <c r="DP7" s="303"/>
      <c r="DQ7" s="301"/>
      <c r="DR7" s="302"/>
      <c r="DS7" s="303"/>
      <c r="DT7" s="301"/>
      <c r="DU7" s="302"/>
      <c r="DV7" s="303"/>
      <c r="DW7" s="301"/>
      <c r="DX7" s="302"/>
      <c r="DY7" s="303"/>
      <c r="DZ7" s="301"/>
      <c r="EA7" s="302"/>
      <c r="EB7" s="303"/>
      <c r="EC7" s="301"/>
      <c r="ED7" s="302"/>
      <c r="EE7" s="303"/>
      <c r="EF7" s="301"/>
      <c r="EG7" s="302"/>
      <c r="EH7" s="303"/>
      <c r="EI7" s="301"/>
      <c r="EJ7" s="302"/>
      <c r="EK7" s="303"/>
    </row>
    <row r="8" spans="1:146" ht="15.75" thickBot="1" x14ac:dyDescent="0.3">
      <c r="A8" s="56"/>
      <c r="B8" s="39" t="s">
        <v>0</v>
      </c>
      <c r="C8" s="323">
        <v>1.8</v>
      </c>
      <c r="D8" s="324"/>
      <c r="E8" s="325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8">
        <v>1</v>
      </c>
      <c r="AT8" s="299"/>
      <c r="AU8" s="300"/>
      <c r="AV8" s="298"/>
      <c r="AW8" s="299"/>
      <c r="AX8" s="300"/>
      <c r="AY8" s="298"/>
      <c r="AZ8" s="299"/>
      <c r="BA8" s="300"/>
      <c r="BB8" s="298"/>
      <c r="BC8" s="299"/>
      <c r="BD8" s="300"/>
      <c r="BE8" s="298"/>
      <c r="BF8" s="299"/>
      <c r="BG8" s="300"/>
      <c r="BH8" s="298"/>
      <c r="BI8" s="299"/>
      <c r="BJ8" s="300"/>
      <c r="BK8" s="57"/>
      <c r="BL8" s="298"/>
      <c r="BM8" s="299"/>
      <c r="BN8" s="300"/>
      <c r="BO8" s="298"/>
      <c r="BP8" s="299"/>
      <c r="BQ8" s="300"/>
      <c r="BR8" s="298"/>
      <c r="BS8" s="299"/>
      <c r="BT8" s="300"/>
      <c r="BU8" s="298"/>
      <c r="BV8" s="299"/>
      <c r="BW8" s="300"/>
      <c r="BX8" s="298"/>
      <c r="BY8" s="299"/>
      <c r="BZ8" s="300"/>
      <c r="CA8" s="298"/>
      <c r="CB8" s="299"/>
      <c r="CC8" s="300"/>
      <c r="CD8" s="298"/>
      <c r="CE8" s="299"/>
      <c r="CF8" s="300"/>
      <c r="CG8" s="298"/>
      <c r="CH8" s="299"/>
      <c r="CI8" s="300"/>
      <c r="CJ8" s="298"/>
      <c r="CK8" s="299"/>
      <c r="CL8" s="300"/>
      <c r="CM8" s="298"/>
      <c r="CN8" s="299"/>
      <c r="CO8" s="300"/>
      <c r="CP8" s="295"/>
      <c r="CQ8" s="296"/>
      <c r="CR8" s="337"/>
      <c r="CS8" s="295"/>
      <c r="CT8" s="296"/>
      <c r="CU8" s="337"/>
      <c r="CV8" s="295"/>
      <c r="CW8" s="296"/>
      <c r="CX8" s="337"/>
      <c r="CY8" s="295"/>
      <c r="CZ8" s="296"/>
      <c r="DA8" s="337"/>
      <c r="DB8" s="295"/>
      <c r="DC8" s="296"/>
      <c r="DD8" s="297"/>
      <c r="DE8" s="295"/>
      <c r="DF8" s="296"/>
      <c r="DG8" s="297"/>
      <c r="DH8" s="295"/>
      <c r="DI8" s="296"/>
      <c r="DJ8" s="297"/>
      <c r="DK8" s="295"/>
      <c r="DL8" s="296"/>
      <c r="DM8" s="297"/>
      <c r="DN8" s="295"/>
      <c r="DO8" s="296"/>
      <c r="DP8" s="297"/>
      <c r="DQ8" s="295"/>
      <c r="DR8" s="296"/>
      <c r="DS8" s="297"/>
      <c r="DT8" s="295"/>
      <c r="DU8" s="296"/>
      <c r="DV8" s="297"/>
      <c r="DW8" s="295"/>
      <c r="DX8" s="296"/>
      <c r="DY8" s="297"/>
      <c r="DZ8" s="295"/>
      <c r="EA8" s="296"/>
      <c r="EB8" s="297"/>
      <c r="EC8" s="295"/>
      <c r="ED8" s="296"/>
      <c r="EE8" s="297"/>
      <c r="EF8" s="295"/>
      <c r="EG8" s="296"/>
      <c r="EH8" s="297"/>
      <c r="EI8" s="295"/>
      <c r="EJ8" s="296"/>
      <c r="EK8" s="297"/>
    </row>
    <row r="9" spans="1:146" ht="30.75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110" t="s">
        <v>2</v>
      </c>
      <c r="AT9" s="96" t="s">
        <v>3</v>
      </c>
      <c r="AU9" s="95" t="s">
        <v>6</v>
      </c>
      <c r="AV9" s="110" t="s">
        <v>2</v>
      </c>
      <c r="AW9" s="96" t="s">
        <v>3</v>
      </c>
      <c r="AX9" s="95" t="s">
        <v>6</v>
      </c>
      <c r="AY9" s="110" t="s">
        <v>2</v>
      </c>
      <c r="AZ9" s="96" t="s">
        <v>3</v>
      </c>
      <c r="BA9" s="95" t="s">
        <v>6</v>
      </c>
      <c r="BB9" s="110" t="s">
        <v>2</v>
      </c>
      <c r="BC9" s="96" t="s">
        <v>3</v>
      </c>
      <c r="BD9" s="95" t="s">
        <v>6</v>
      </c>
      <c r="BE9" s="110" t="s">
        <v>2</v>
      </c>
      <c r="BF9" s="96" t="s">
        <v>3</v>
      </c>
      <c r="BG9" s="95" t="s">
        <v>6</v>
      </c>
      <c r="BH9" s="110" t="s">
        <v>2</v>
      </c>
      <c r="BI9" s="96" t="s">
        <v>3</v>
      </c>
      <c r="BJ9" s="95" t="s">
        <v>6</v>
      </c>
      <c r="BK9" s="111"/>
      <c r="BL9" s="110" t="s">
        <v>2</v>
      </c>
      <c r="BM9" s="96" t="s">
        <v>3</v>
      </c>
      <c r="BN9" s="95" t="s">
        <v>6</v>
      </c>
      <c r="BO9" s="110" t="s">
        <v>2</v>
      </c>
      <c r="BP9" s="96" t="s">
        <v>3</v>
      </c>
      <c r="BQ9" s="95" t="s">
        <v>6</v>
      </c>
      <c r="BR9" s="110" t="s">
        <v>2</v>
      </c>
      <c r="BS9" s="96" t="s">
        <v>3</v>
      </c>
      <c r="BT9" s="95" t="s">
        <v>6</v>
      </c>
      <c r="BU9" s="110" t="s">
        <v>2</v>
      </c>
      <c r="BV9" s="96" t="s">
        <v>3</v>
      </c>
      <c r="BW9" s="95" t="s">
        <v>6</v>
      </c>
      <c r="BX9" s="110" t="s">
        <v>2</v>
      </c>
      <c r="BY9" s="96" t="s">
        <v>3</v>
      </c>
      <c r="BZ9" s="95" t="s">
        <v>6</v>
      </c>
      <c r="CA9" s="110" t="s">
        <v>2</v>
      </c>
      <c r="CB9" s="96" t="s">
        <v>3</v>
      </c>
      <c r="CC9" s="95" t="s">
        <v>6</v>
      </c>
      <c r="CD9" s="110" t="s">
        <v>2</v>
      </c>
      <c r="CE9" s="96" t="s">
        <v>3</v>
      </c>
      <c r="CF9" s="95" t="s">
        <v>6</v>
      </c>
      <c r="CG9" s="110" t="s">
        <v>2</v>
      </c>
      <c r="CH9" s="96" t="s">
        <v>3</v>
      </c>
      <c r="CI9" s="95" t="s">
        <v>6</v>
      </c>
      <c r="CJ9" s="110" t="s">
        <v>2</v>
      </c>
      <c r="CK9" s="96" t="s">
        <v>3</v>
      </c>
      <c r="CL9" s="95" t="s">
        <v>6</v>
      </c>
      <c r="CM9" s="72" t="s">
        <v>2</v>
      </c>
      <c r="CN9" s="94" t="s">
        <v>3</v>
      </c>
      <c r="CO9" s="72" t="s">
        <v>6</v>
      </c>
      <c r="CP9" s="72" t="s">
        <v>2</v>
      </c>
      <c r="CQ9" s="94" t="s">
        <v>3</v>
      </c>
      <c r="CR9" s="72" t="s">
        <v>6</v>
      </c>
      <c r="CS9" s="72" t="s">
        <v>2</v>
      </c>
      <c r="CT9" s="94" t="s">
        <v>3</v>
      </c>
      <c r="CU9" s="72" t="s">
        <v>6</v>
      </c>
      <c r="CV9" s="72" t="s">
        <v>2</v>
      </c>
      <c r="CW9" s="94" t="s">
        <v>3</v>
      </c>
      <c r="CX9" s="72" t="s">
        <v>6</v>
      </c>
      <c r="CY9" s="72" t="s">
        <v>2</v>
      </c>
      <c r="CZ9" s="94" t="s">
        <v>3</v>
      </c>
      <c r="DA9" s="72" t="s">
        <v>6</v>
      </c>
      <c r="DB9" s="72" t="s">
        <v>2</v>
      </c>
      <c r="DC9" s="94" t="s">
        <v>3</v>
      </c>
      <c r="DD9" s="72" t="s">
        <v>6</v>
      </c>
      <c r="DE9" s="72" t="s">
        <v>2</v>
      </c>
      <c r="DF9" s="94" t="s">
        <v>3</v>
      </c>
      <c r="DG9" s="72" t="s">
        <v>6</v>
      </c>
      <c r="DH9" s="72" t="s">
        <v>2</v>
      </c>
      <c r="DI9" s="94" t="s">
        <v>3</v>
      </c>
      <c r="DJ9" s="72" t="s">
        <v>6</v>
      </c>
      <c r="DK9" s="72" t="s">
        <v>2</v>
      </c>
      <c r="DL9" s="94" t="s">
        <v>3</v>
      </c>
      <c r="DM9" s="72" t="s">
        <v>6</v>
      </c>
      <c r="DN9" s="72" t="s">
        <v>2</v>
      </c>
      <c r="DO9" s="94" t="s">
        <v>3</v>
      </c>
      <c r="DP9" s="72" t="s">
        <v>6</v>
      </c>
      <c r="DQ9" s="72" t="s">
        <v>2</v>
      </c>
      <c r="DR9" s="94" t="s">
        <v>3</v>
      </c>
      <c r="DS9" s="72" t="s">
        <v>6</v>
      </c>
      <c r="DT9" s="72" t="s">
        <v>2</v>
      </c>
      <c r="DU9" s="94" t="s">
        <v>3</v>
      </c>
      <c r="DV9" s="72" t="s">
        <v>6</v>
      </c>
      <c r="DW9" s="72" t="s">
        <v>2</v>
      </c>
      <c r="DX9" s="94" t="s">
        <v>3</v>
      </c>
      <c r="DY9" s="72" t="s">
        <v>6</v>
      </c>
      <c r="DZ9" s="72" t="s">
        <v>2</v>
      </c>
      <c r="EA9" s="94" t="s">
        <v>3</v>
      </c>
      <c r="EB9" s="72" t="s">
        <v>6</v>
      </c>
      <c r="EC9" s="72" t="s">
        <v>2</v>
      </c>
      <c r="ED9" s="94" t="s">
        <v>3</v>
      </c>
      <c r="EE9" s="72" t="s">
        <v>6</v>
      </c>
      <c r="EF9" s="72" t="s">
        <v>2</v>
      </c>
      <c r="EG9" s="94" t="s">
        <v>3</v>
      </c>
      <c r="EH9" s="72" t="s">
        <v>6</v>
      </c>
      <c r="EI9" s="72" t="s">
        <v>2</v>
      </c>
      <c r="EJ9" s="94" t="s">
        <v>3</v>
      </c>
      <c r="EK9" s="72" t="s">
        <v>6</v>
      </c>
      <c r="EL9" s="112" t="s">
        <v>7</v>
      </c>
      <c r="EM9" s="339" t="s">
        <v>8</v>
      </c>
      <c r="EN9" s="339"/>
      <c r="EO9" s="339"/>
      <c r="EP9" s="98" t="s">
        <v>9</v>
      </c>
    </row>
    <row r="10" spans="1:146" ht="15.75" customHeight="1" thickBot="1" x14ac:dyDescent="0.3">
      <c r="A10" s="5">
        <v>1</v>
      </c>
      <c r="B10" s="3" t="s">
        <v>40</v>
      </c>
      <c r="C10" s="12"/>
      <c r="D10" s="140">
        <f t="shared" ref="D10:D26" ca="1" si="0">IF(C10&gt;0,(INDIRECT(ADDRESS(C10,$C$7,,,"ТаблицаСоответствия"))+E10)*$C$8,0)</f>
        <v>0</v>
      </c>
      <c r="E10" s="30"/>
      <c r="F10" s="12"/>
      <c r="G10" s="140">
        <f t="shared" ref="G10:G26" ca="1" si="1">IF(F10&gt;0,(INDIRECT(ADDRESS(F10,$F$7,,,"ТаблицаСоответствия"))+H10)*$F$8,0)</f>
        <v>0</v>
      </c>
      <c r="H10" s="30"/>
      <c r="I10" s="12">
        <v>97</v>
      </c>
      <c r="J10" s="140">
        <f t="shared" ref="J10:J26" ca="1" si="2">IF(I10&gt;0,(INDIRECT(ADDRESS(I10,$I$7,,,"ТаблицаСоответствия"))+K10)*$I$8,0)</f>
        <v>18</v>
      </c>
      <c r="K10" s="30"/>
      <c r="L10" s="12">
        <v>204</v>
      </c>
      <c r="M10" s="140">
        <f t="shared" ref="M10:M26" ca="1" si="3">IF(L10&gt;0,(INDIRECT(ADDRESS(L10,$L$7,,,"ТаблицаСоответствия"))+N10)*$L$8,0)</f>
        <v>18</v>
      </c>
      <c r="N10" s="30"/>
      <c r="O10" s="12">
        <v>303</v>
      </c>
      <c r="P10" s="140">
        <f t="shared" ref="P10:P26" ca="1" si="4">IF(O10&gt;0,(INDIRECT(ADDRESS(O10,$O$7,,,"ТаблицаСоответствия"))+Q10)*$O$8,0)</f>
        <v>18</v>
      </c>
      <c r="Q10" s="30"/>
      <c r="R10" s="12"/>
      <c r="S10" s="140">
        <f t="shared" ref="S10:S26" ca="1" si="5">IF(R10&gt;0,(INDIRECT(ADDRESS(R10,$R$7,,,"ТаблицаСоответствия"))+T10)*$R$8,0)</f>
        <v>0</v>
      </c>
      <c r="T10" s="30"/>
      <c r="U10" s="12"/>
      <c r="V10" s="140">
        <f t="shared" ref="V10:V26" ca="1" si="6">IF(U10&gt;0,(INDIRECT(ADDRESS(U10,$U$7,,,"ТаблицаСоответствия"))+W10)*$U$8,0)</f>
        <v>0</v>
      </c>
      <c r="W10" s="30"/>
      <c r="X10" s="12"/>
      <c r="Y10" s="140">
        <f t="shared" ref="Y10:Y26" ca="1" si="7">IF(X10&gt;0,(INDIRECT(ADDRESS(X10,$X$7,,,"ТаблицаСоответствия"))+Z10)*$X$8,0)</f>
        <v>0</v>
      </c>
      <c r="Z10" s="30"/>
      <c r="AA10" s="12">
        <v>60</v>
      </c>
      <c r="AB10" s="140">
        <f t="shared" ref="AB10:AB26" ca="1" si="8">IF(AA10&gt;0,(INDIRECT(ADDRESS(AA10,$AA$7,,,"ТаблицаСоответствия"))+AC10)*$AA$8,0)</f>
        <v>18</v>
      </c>
      <c r="AC10" s="30"/>
      <c r="AD10" s="12"/>
      <c r="AE10" s="140">
        <f t="shared" ref="AE10:AE26" ca="1" si="9">IF(AD10&gt;0,(INDIRECT(ADDRESS(AD10,$AD$7,,,"ТаблицаСоответствия"))+AF10)*$AD$8,0)</f>
        <v>0</v>
      </c>
      <c r="AF10" s="30"/>
      <c r="AG10" s="12">
        <v>24</v>
      </c>
      <c r="AH10" s="140">
        <f t="shared" ref="AH10:AH26" ca="1" si="10">IF(AG10&gt;0,(INDIRECT(ADDRESS(AG10,$AG$7,,,"ТаблицаСоответствия"))+AI10)*$AG$8,0)</f>
        <v>22.400000000000002</v>
      </c>
      <c r="AI10" s="30"/>
      <c r="AJ10" s="12">
        <v>2</v>
      </c>
      <c r="AK10" s="140">
        <f t="shared" ref="AK10:AK26" ca="1" si="11">IF(AJ10&gt;0,(INDIRECT(ADDRESS(AJ10,$AJ$7,,,"ТаблицаСоответствия"))+AL10)*$AJ$8,0)</f>
        <v>14</v>
      </c>
      <c r="AL10" s="30"/>
      <c r="AM10" s="12">
        <v>1</v>
      </c>
      <c r="AN10" s="140">
        <f t="shared" ref="AN10:AN26" ca="1" si="12">IF(AM10&gt;0,(INDIRECT(ADDRESS(AM10,$AM$7,,,"ТаблицаСоответствия"))+AO10)*$AM$8,0)</f>
        <v>16.799999999999997</v>
      </c>
      <c r="AO10" s="30"/>
      <c r="AP10" s="12">
        <v>2</v>
      </c>
      <c r="AQ10" s="140">
        <f t="shared" ref="AQ10:AQ26" ca="1" si="13">IF(AP10&gt;0,(INDIRECT(ADDRESS(AP10,$AP$7,,,"ТаблицаСоответствия"))+AR10)*$AP$8,0)</f>
        <v>36</v>
      </c>
      <c r="AR10" s="30"/>
      <c r="AS10" s="104"/>
      <c r="AT10" s="125">
        <f t="shared" ref="AT10:AT26" ca="1" si="14">IF(AS10&gt;0,(INDIRECT(ADDRESS(AS10,$AS$7,,,"ТаблицаСоответствия"))+AU10)*$AS$8,0)</f>
        <v>0</v>
      </c>
      <c r="AU10" s="106"/>
      <c r="AV10" s="104"/>
      <c r="AW10" s="125">
        <f t="shared" ref="AW10:AW26" ca="1" si="15">IF(AV10&gt;0,(INDIRECT(ADDRESS(AV10,$AV$7,,,"ТаблицаСоответствия"))+AX10)*$AV$8,0)</f>
        <v>0</v>
      </c>
      <c r="AX10" s="106"/>
      <c r="AY10" s="104"/>
      <c r="AZ10" s="125">
        <f t="shared" ref="AZ10:AZ26" ca="1" si="16">IF(AY10&gt;0,(INDIRECT(ADDRESS(AY10,$AY$7,,,"ТаблицаСоответствия"))+BA10)*$AY$8,0)</f>
        <v>0</v>
      </c>
      <c r="BA10" s="106"/>
      <c r="BB10" s="104"/>
      <c r="BC10" s="105">
        <f t="shared" ref="BC10:BC26" ca="1" si="17">IF(BB10&gt;0,ROUND((INDIRECT(ADDRESS(BB10,$BB$7,,,"ТаблицаСоответствия"))+BD10)*$BB$8,0),)</f>
        <v>0</v>
      </c>
      <c r="BD10" s="106"/>
      <c r="BE10" s="104"/>
      <c r="BF10" s="105">
        <f t="shared" ref="BF10:BF26" ca="1" si="18">IF(BE10&gt;0,ROUND((INDIRECT(ADDRESS(BE10,$BE$7,,,"ТаблицаСоответствия"))+BG10)*$BE$8,0),)</f>
        <v>0</v>
      </c>
      <c r="BG10" s="106"/>
      <c r="BH10" s="104"/>
      <c r="BI10" s="105">
        <f t="shared" ref="BI10:BI26" ca="1" si="19">IF(BH10&gt;0,ROUND((INDIRECT(ADDRESS(BH10,$BH$7,,,"ТаблицаСоответствия"))+BJ10)*$BH$8,0),)</f>
        <v>0</v>
      </c>
      <c r="BJ10" s="106"/>
      <c r="BK10" s="150">
        <f t="shared" ref="BK10:BK26" ca="1" si="20">SUM(D10,G10,AB10,AE10,AH10,AZ10,BF10,J10,M10,S10,V10,Y10,AK10,AN10,AQ10,AT10,AW10,BC10,BI10)</f>
        <v>143.19999999999999</v>
      </c>
      <c r="BL10" s="12"/>
      <c r="BM10" s="30">
        <f t="shared" ref="BM10:BM26" ca="1" si="21">IF(BL10&gt;0,ROUND((INDIRECT(ADDRESS(BL10,$BL$7,,,"ТаблицаСоответствия"))+BN10)*$BL$8,0),)</f>
        <v>0</v>
      </c>
      <c r="BN10" s="30"/>
      <c r="BO10" s="12"/>
      <c r="BP10" s="30">
        <f t="shared" ref="BP10:BP26" ca="1" si="22">IF(BO10&gt;0,ROUND((INDIRECT(ADDRESS(BO10,$BO$7,,,"ТаблицаСоответствия"))+BQ10)*$BO$8,0),)</f>
        <v>0</v>
      </c>
      <c r="BQ10" s="30"/>
      <c r="BR10" s="12"/>
      <c r="BS10" s="30">
        <f t="shared" ref="BS10:BS26" ca="1" si="23">IF(BR10&gt;0,ROUND((INDIRECT(ADDRESS(BR10,$BR$7,,,"ТаблицаСоответствия"))+BT10)*$BR$8,0),)</f>
        <v>0</v>
      </c>
      <c r="BT10" s="30"/>
      <c r="BU10" s="12"/>
      <c r="BV10" s="30">
        <f t="shared" ref="BV10:BV26" ca="1" si="24">IF(BU10&gt;0,ROUND((INDIRECT(ADDRESS(BU10,$BU$7,,,"ТаблицаСоответствия"))+BW10)*$BU$8,0),)</f>
        <v>0</v>
      </c>
      <c r="BW10" s="30"/>
      <c r="BX10" s="12"/>
      <c r="BY10" s="30">
        <f t="shared" ref="BY10:BY26" ca="1" si="25">IF(BX10&gt;0,ROUND((INDIRECT(ADDRESS(BX10,$BX$7,,,"ТаблицаСоответствия"))+BZ10)*$BX$8,0),)</f>
        <v>0</v>
      </c>
      <c r="BZ10" s="30"/>
      <c r="CA10" s="12"/>
      <c r="CB10" s="30">
        <f t="shared" ref="CB10:CB26" ca="1" si="26">IF(CA10&gt;0,ROUND((INDIRECT(ADDRESS(CA10,$CA$7,,,"ТаблицаСоответствия"))+CC10)*$CA$8,0),)</f>
        <v>0</v>
      </c>
      <c r="CC10" s="30"/>
      <c r="CD10" s="12"/>
      <c r="CE10" s="30">
        <f t="shared" ref="CE10:CE26" ca="1" si="27">IF(CD10&gt;0,ROUND((INDIRECT(ADDRESS(CD10,$CD$7,,,"ТаблицаСоответствия"))+CF10)*$CD$8,0),)</f>
        <v>0</v>
      </c>
      <c r="CF10" s="30"/>
      <c r="CG10" s="12"/>
      <c r="CH10" s="30">
        <f t="shared" ref="CH10:CH26" ca="1" si="28">IF(CG10&gt;0,ROUND((INDIRECT(ADDRESS(CG10,$CG$7,,,"ТаблицаСоответствия"))+CI10)*$CG$8,0),)</f>
        <v>0</v>
      </c>
      <c r="CI10" s="30"/>
      <c r="CJ10" s="12"/>
      <c r="CK10" s="30">
        <f t="shared" ref="CK10:CK26" ca="1" si="29">IF(CJ10&gt;0,ROUND((INDIRECT(ADDRESS(CJ10,$CJ$7,,,"ТаблицаСоответствия"))+CL10)*$CJ$8,0),)</f>
        <v>0</v>
      </c>
      <c r="CL10" s="30"/>
      <c r="CM10" s="12"/>
      <c r="CN10" s="9">
        <f t="shared" ref="CN10:CN26" ca="1" si="30">IF(CM10&gt;0,ROUND((INDIRECT(ADDRESS(CM10,$CM$7,,,"ТаблицаСоответствия"))+CO10)*$CM$8,0),)</f>
        <v>0</v>
      </c>
      <c r="CO10" s="30"/>
      <c r="CP10" s="12"/>
      <c r="CQ10" s="9">
        <f t="shared" ref="CQ10:CQ26" ca="1" si="31">IF(CP10&gt;0,ROUND((INDIRECT(ADDRESS(CP10,$CP$7,,,"ТаблицаСоответствия"))+CR10)*$CP$8,0),)</f>
        <v>0</v>
      </c>
      <c r="CR10" s="30"/>
      <c r="CS10" s="12"/>
      <c r="CT10" s="9">
        <f t="shared" ref="CT10:CT26" ca="1" si="32">IF(CS10&gt;0,ROUND((INDIRECT(ADDRESS(CS10,$CS$7,,,"ТаблицаСоответствия"))+CU10)*$CS$8,0),)</f>
        <v>0</v>
      </c>
      <c r="CU10" s="30"/>
      <c r="CV10" s="12"/>
      <c r="CW10" s="9">
        <f t="shared" ref="CW10:CW26" ca="1" si="33">IF(CV10&gt;0,ROUND((INDIRECT(ADDRESS(CV10,$CV$7,,,"ТаблицаСоответствия"))+CX10)*$CV$8,0),)</f>
        <v>0</v>
      </c>
      <c r="CX10" s="30"/>
      <c r="CY10" s="12"/>
      <c r="CZ10" s="9">
        <f t="shared" ref="CZ10:CZ26" ca="1" si="34">IF(CY10&gt;0,ROUND((INDIRECT(ADDRESS(CY10,$CY$7,,,"ТаблицаСоответствия"))+DA10)*$CY$8,0),)</f>
        <v>0</v>
      </c>
      <c r="DA10" s="30"/>
      <c r="DB10" s="12"/>
      <c r="DC10" s="9">
        <f t="shared" ref="DC10:DC26" ca="1" si="35">IF(DB10&gt;0,ROUND((INDIRECT(ADDRESS(DB10,$DB$7,,,"ТаблицаСоответствия"))+DD10)*$DB$8,0),)</f>
        <v>0</v>
      </c>
      <c r="DD10" s="30"/>
      <c r="DE10" s="12"/>
      <c r="DF10" s="9">
        <f t="shared" ref="DF10:DF26" ca="1" si="36">IF(DE10&gt;0,ROUND((INDIRECT(ADDRESS(DE10,$DE$7,,,"ТаблицаСоответствия"))+DG10)*$DE$8,0),)</f>
        <v>0</v>
      </c>
      <c r="DG10" s="30"/>
      <c r="DH10" s="12"/>
      <c r="DI10" s="9">
        <f t="shared" ref="DI10:DI26" ca="1" si="37">IF(DH10&gt;0,ROUND((INDIRECT(ADDRESS(DH10,$DH$7,,,"ТаблицаСоответствия"))+DJ10)*$DH$8,0),)</f>
        <v>0</v>
      </c>
      <c r="DJ10" s="30"/>
      <c r="DK10" s="12"/>
      <c r="DL10" s="9">
        <f t="shared" ref="DL10:DL26" ca="1" si="38">IF(DK10&gt;0,ROUND((INDIRECT(ADDRESS(DK10,$DK$7,,,"ТаблицаСоответствия"))+DM10)*$DK$8,0),)</f>
        <v>0</v>
      </c>
      <c r="DM10" s="30"/>
      <c r="DN10" s="12"/>
      <c r="DO10" s="9">
        <f t="shared" ref="DO10:DO26" ca="1" si="39">IF(DN10&gt;0,ROUND((INDIRECT(ADDRESS(DN10,$DN$7,,,"ТаблицаСоответствия"))+DP10)*$DN$8,0),)</f>
        <v>0</v>
      </c>
      <c r="DP10" s="30"/>
      <c r="DQ10" s="12"/>
      <c r="DR10" s="9">
        <f t="shared" ref="DR10:DR26" ca="1" si="40">IF(DQ10&gt;0,ROUND((INDIRECT(ADDRESS(DQ10,$DQ$7,,,"ТаблицаСоответствия"))+DS10)*$DQ$8,0),)</f>
        <v>0</v>
      </c>
      <c r="DS10" s="30"/>
      <c r="DT10" s="12"/>
      <c r="DU10" s="9">
        <f t="shared" ref="DU10:DU26" ca="1" si="41">IF(DT10&gt;0,ROUND((INDIRECT(ADDRESS(DT10,$DT$7,,,"ТаблицаСоответствия"))+DV10)*$DT$8,0),)</f>
        <v>0</v>
      </c>
      <c r="DV10" s="30">
        <v>1</v>
      </c>
      <c r="DW10" s="12"/>
      <c r="DX10" s="9">
        <f t="shared" ref="DX10:DX26" ca="1" si="42">IF(DW10&gt;0,ROUND((INDIRECT(ADDRESS(DW10,$DW$7,,,"ТаблицаСоответствия"))+DY10)*$DW$8,0),)</f>
        <v>0</v>
      </c>
      <c r="DY10" s="30"/>
      <c r="DZ10" s="12"/>
      <c r="EA10" s="9">
        <f t="shared" ref="EA10:EA26" ca="1" si="43">IF(DZ10&gt;0,ROUND((INDIRECT(ADDRESS(DZ10,$DZ$7,,,"ТаблицаСоответствия"))+EB10)*$DZ$8,0),)</f>
        <v>0</v>
      </c>
      <c r="EB10" s="30"/>
      <c r="EC10" s="12"/>
      <c r="ED10" s="9">
        <f t="shared" ref="ED10:ED26" ca="1" si="44">IF(EC10&gt;0,ROUND((INDIRECT(ADDRESS(EC10,$EC$7,,,"ТаблицаСоответствия"))+EE10)*$EC$8,0),)</f>
        <v>0</v>
      </c>
      <c r="EE10" s="30"/>
      <c r="EF10" s="12"/>
      <c r="EG10" s="9">
        <f t="shared" ref="EG10:EG26" ca="1" si="45">IF(EF10&gt;0,ROUND((INDIRECT(ADDRESS(EF10,$EF$7,,,"ТаблицаСоответствия"))+EH10)*$EF$8,0),)</f>
        <v>0</v>
      </c>
      <c r="EH10" s="30"/>
      <c r="EI10" s="12"/>
      <c r="EJ10" s="9">
        <f t="shared" ref="EJ10:EJ26" ca="1" si="46">IF(EI10&gt;0,ROUND((INDIRECT(ADDRESS(EI10,$EI$7,,,"ТаблицаСоответствия"))+EK10)*$EI$8,0),)</f>
        <v>0</v>
      </c>
      <c r="EK10" s="30"/>
      <c r="EL10" s="151">
        <f t="shared" ref="EL10:EL25" ca="1" si="47">SUM(EJ10,DL10,DO10,BM10,BP10,P10,BS10,BK10,BV10,BY10,CB10,CE10,CH10,CK10,CQ10,CT10,CW10,CZ10,DC10,DF10,DI10,CN10,DR10,DU10,DX10,EA10,ED10,EG10,)</f>
        <v>161.19999999999999</v>
      </c>
      <c r="EM10" s="338" t="str">
        <f t="shared" ref="EM10:EM19" si="48">B10</f>
        <v>Кучерявый Александр - Лукьянчикова Вероника</v>
      </c>
      <c r="EN10" s="338"/>
      <c r="EO10" s="338"/>
      <c r="EP10" s="14">
        <f t="shared" ref="EP10:EP23" ca="1" si="49">IF(EL10&gt;0,RANK(EL10,$EL$10:$EL$34),0)</f>
        <v>1</v>
      </c>
    </row>
    <row r="11" spans="1:146" ht="15.75" thickBot="1" x14ac:dyDescent="0.3">
      <c r="A11" s="5">
        <f t="shared" ref="A11:A26" si="50">A10+1</f>
        <v>2</v>
      </c>
      <c r="B11" s="41" t="s">
        <v>67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>
        <v>130</v>
      </c>
      <c r="M11" s="140">
        <f t="shared" ca="1" si="3"/>
        <v>46.800000000000004</v>
      </c>
      <c r="N11" s="30"/>
      <c r="O11" s="12"/>
      <c r="P11" s="140">
        <f t="shared" ca="1" si="4"/>
        <v>0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/>
      <c r="Y11" s="140">
        <f t="shared" ca="1" si="7"/>
        <v>0</v>
      </c>
      <c r="Z11" s="30"/>
      <c r="AA11" s="12"/>
      <c r="AB11" s="140">
        <f t="shared" ca="1" si="8"/>
        <v>0</v>
      </c>
      <c r="AC11" s="30"/>
      <c r="AD11" s="12"/>
      <c r="AE11" s="140">
        <f t="shared" ca="1" si="9"/>
        <v>0</v>
      </c>
      <c r="AF11" s="30"/>
      <c r="AG11" s="12">
        <v>26</v>
      </c>
      <c r="AH11" s="140">
        <f t="shared" ca="1" si="10"/>
        <v>19.200000000000003</v>
      </c>
      <c r="AI11" s="30"/>
      <c r="AJ11" s="12">
        <v>1</v>
      </c>
      <c r="AK11" s="140">
        <f t="shared" ca="1" si="11"/>
        <v>16.799999999999997</v>
      </c>
      <c r="AL11" s="30"/>
      <c r="AM11" s="12">
        <v>2</v>
      </c>
      <c r="AN11" s="140">
        <f t="shared" ca="1" si="12"/>
        <v>14</v>
      </c>
      <c r="AO11" s="30"/>
      <c r="AP11" s="12">
        <v>1</v>
      </c>
      <c r="AQ11" s="140">
        <f t="shared" ca="1" si="13"/>
        <v>40.799999999999997</v>
      </c>
      <c r="AR11" s="30"/>
      <c r="AS11" s="12">
        <v>4</v>
      </c>
      <c r="AT11" s="125">
        <f t="shared" ca="1" si="14"/>
        <v>22</v>
      </c>
      <c r="AU11" s="30"/>
      <c r="AV11" s="12"/>
      <c r="AW11" s="125">
        <f t="shared" ca="1" si="15"/>
        <v>0</v>
      </c>
      <c r="AX11" s="30"/>
      <c r="AY11" s="12"/>
      <c r="AZ11" s="125">
        <f t="shared" ca="1" si="16"/>
        <v>0</v>
      </c>
      <c r="BA11" s="30"/>
      <c r="BB11" s="12"/>
      <c r="BC11" s="27">
        <f t="shared" ca="1" si="17"/>
        <v>0</v>
      </c>
      <c r="BD11" s="30"/>
      <c r="BE11" s="12"/>
      <c r="BF11" s="27">
        <f t="shared" ca="1" si="18"/>
        <v>0</v>
      </c>
      <c r="BG11" s="30"/>
      <c r="BH11" s="12"/>
      <c r="BI11" s="27">
        <f t="shared" ca="1" si="19"/>
        <v>0</v>
      </c>
      <c r="BJ11" s="30"/>
      <c r="BK11" s="150">
        <f t="shared" ca="1" si="20"/>
        <v>159.6</v>
      </c>
      <c r="BL11" s="12"/>
      <c r="BM11" s="30">
        <f t="shared" ca="1" si="21"/>
        <v>0</v>
      </c>
      <c r="BN11" s="30"/>
      <c r="BO11" s="12"/>
      <c r="BP11" s="30">
        <f t="shared" ca="1" si="22"/>
        <v>0</v>
      </c>
      <c r="BQ11" s="30"/>
      <c r="BR11" s="12"/>
      <c r="BS11" s="30">
        <f t="shared" ca="1" si="23"/>
        <v>0</v>
      </c>
      <c r="BT11" s="30"/>
      <c r="BU11" s="12"/>
      <c r="BV11" s="30">
        <f t="shared" ca="1" si="24"/>
        <v>0</v>
      </c>
      <c r="BW11" s="30"/>
      <c r="BX11" s="12"/>
      <c r="BY11" s="30">
        <f t="shared" ca="1" si="25"/>
        <v>0</v>
      </c>
      <c r="BZ11" s="30"/>
      <c r="CA11" s="12"/>
      <c r="CB11" s="30">
        <f t="shared" ca="1" si="26"/>
        <v>0</v>
      </c>
      <c r="CC11" s="30"/>
      <c r="CD11" s="12"/>
      <c r="CE11" s="30">
        <f t="shared" ca="1" si="27"/>
        <v>0</v>
      </c>
      <c r="CF11" s="30"/>
      <c r="CG11" s="12"/>
      <c r="CH11" s="30">
        <f t="shared" ca="1" si="28"/>
        <v>0</v>
      </c>
      <c r="CI11" s="30"/>
      <c r="CJ11" s="12"/>
      <c r="CK11" s="30">
        <f t="shared" ca="1" si="29"/>
        <v>0</v>
      </c>
      <c r="CL11" s="30"/>
      <c r="CM11" s="12"/>
      <c r="CN11" s="9">
        <f t="shared" ca="1" si="30"/>
        <v>0</v>
      </c>
      <c r="CO11" s="9"/>
      <c r="CP11" s="12"/>
      <c r="CQ11" s="9">
        <f t="shared" ca="1" si="31"/>
        <v>0</v>
      </c>
      <c r="CR11" s="9"/>
      <c r="CS11" s="12"/>
      <c r="CT11" s="9">
        <f t="shared" ca="1" si="32"/>
        <v>0</v>
      </c>
      <c r="CU11" s="9"/>
      <c r="CV11" s="12"/>
      <c r="CW11" s="9">
        <f t="shared" ca="1" si="33"/>
        <v>0</v>
      </c>
      <c r="CX11" s="9"/>
      <c r="CY11" s="12"/>
      <c r="CZ11" s="9">
        <f t="shared" ca="1" si="34"/>
        <v>0</v>
      </c>
      <c r="DA11" s="9"/>
      <c r="DB11" s="12"/>
      <c r="DC11" s="9">
        <f t="shared" ca="1" si="35"/>
        <v>0</v>
      </c>
      <c r="DD11" s="9"/>
      <c r="DE11" s="12"/>
      <c r="DF11" s="9">
        <f t="shared" ca="1" si="36"/>
        <v>0</v>
      </c>
      <c r="DG11" s="9"/>
      <c r="DH11" s="12"/>
      <c r="DI11" s="9">
        <f t="shared" ca="1" si="37"/>
        <v>0</v>
      </c>
      <c r="DJ11" s="9"/>
      <c r="DK11" s="12"/>
      <c r="DL11" s="9">
        <f t="shared" ca="1" si="38"/>
        <v>0</v>
      </c>
      <c r="DM11" s="9"/>
      <c r="DN11" s="12"/>
      <c r="DO11" s="9">
        <f t="shared" ca="1" si="39"/>
        <v>0</v>
      </c>
      <c r="DP11" s="9"/>
      <c r="DQ11" s="12"/>
      <c r="DR11" s="9">
        <f t="shared" ca="1" si="40"/>
        <v>0</v>
      </c>
      <c r="DS11" s="9"/>
      <c r="DT11" s="12"/>
      <c r="DU11" s="9">
        <f t="shared" ca="1" si="41"/>
        <v>0</v>
      </c>
      <c r="DV11" s="9"/>
      <c r="DW11" s="12"/>
      <c r="DX11" s="9">
        <f t="shared" ca="1" si="42"/>
        <v>0</v>
      </c>
      <c r="DY11" s="9"/>
      <c r="DZ11" s="12"/>
      <c r="EA11" s="9">
        <f t="shared" ca="1" si="43"/>
        <v>0</v>
      </c>
      <c r="EB11" s="9"/>
      <c r="EC11" s="12"/>
      <c r="ED11" s="9">
        <f t="shared" ca="1" si="44"/>
        <v>0</v>
      </c>
      <c r="EE11" s="9"/>
      <c r="EF11" s="12"/>
      <c r="EG11" s="9">
        <f t="shared" ca="1" si="45"/>
        <v>0</v>
      </c>
      <c r="EH11" s="9"/>
      <c r="EI11" s="12"/>
      <c r="EJ11" s="9">
        <f t="shared" ca="1" si="46"/>
        <v>0</v>
      </c>
      <c r="EK11" s="9"/>
      <c r="EL11" s="151">
        <f t="shared" ca="1" si="47"/>
        <v>159.6</v>
      </c>
      <c r="EM11" s="338" t="str">
        <f t="shared" si="48"/>
        <v>Лахтик Александр - Томских Варвара</v>
      </c>
      <c r="EN11" s="338"/>
      <c r="EO11" s="338"/>
      <c r="EP11" s="14">
        <f t="shared" ca="1" si="49"/>
        <v>2</v>
      </c>
    </row>
    <row r="12" spans="1:146" ht="15.75" thickBot="1" x14ac:dyDescent="0.3">
      <c r="A12" s="5">
        <f t="shared" si="50"/>
        <v>3</v>
      </c>
      <c r="B12" s="41" t="s">
        <v>34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/>
      <c r="P12" s="140">
        <f t="shared" ca="1" si="4"/>
        <v>0</v>
      </c>
      <c r="Q12" s="30"/>
      <c r="R12" s="12">
        <v>104</v>
      </c>
      <c r="S12" s="140">
        <f t="shared" ca="1" si="5"/>
        <v>18</v>
      </c>
      <c r="T12" s="30"/>
      <c r="U12" s="12"/>
      <c r="V12" s="140">
        <f t="shared" ca="1" si="6"/>
        <v>0</v>
      </c>
      <c r="W12" s="30"/>
      <c r="X12" s="12"/>
      <c r="Y12" s="140">
        <f t="shared" ca="1" si="7"/>
        <v>0</v>
      </c>
      <c r="Z12" s="30"/>
      <c r="AA12" s="12">
        <v>64</v>
      </c>
      <c r="AB12" s="140">
        <f t="shared" ca="1" si="8"/>
        <v>18</v>
      </c>
      <c r="AC12" s="30"/>
      <c r="AD12" s="12"/>
      <c r="AE12" s="140">
        <f t="shared" ca="1" si="9"/>
        <v>0</v>
      </c>
      <c r="AF12" s="30"/>
      <c r="AG12" s="12"/>
      <c r="AH12" s="140">
        <f t="shared" ca="1" si="10"/>
        <v>0</v>
      </c>
      <c r="AI12" s="30"/>
      <c r="AJ12" s="12"/>
      <c r="AK12" s="140">
        <f t="shared" ca="1" si="11"/>
        <v>0</v>
      </c>
      <c r="AL12" s="30"/>
      <c r="AM12" s="12">
        <v>3</v>
      </c>
      <c r="AN12" s="140">
        <f t="shared" ca="1" si="12"/>
        <v>11.2</v>
      </c>
      <c r="AO12" s="30"/>
      <c r="AP12" s="12">
        <v>3</v>
      </c>
      <c r="AQ12" s="140">
        <f t="shared" ca="1" si="13"/>
        <v>31.2</v>
      </c>
      <c r="AR12" s="30"/>
      <c r="AS12" s="12">
        <v>5</v>
      </c>
      <c r="AT12" s="125">
        <f t="shared" ca="1" si="14"/>
        <v>18</v>
      </c>
      <c r="AU12" s="30"/>
      <c r="AV12" s="12"/>
      <c r="AW12" s="125">
        <f t="shared" ca="1" si="15"/>
        <v>0</v>
      </c>
      <c r="AX12" s="30"/>
      <c r="AY12" s="12"/>
      <c r="AZ12" s="125">
        <f t="shared" ca="1" si="16"/>
        <v>0</v>
      </c>
      <c r="BA12" s="30"/>
      <c r="BB12" s="12"/>
      <c r="BC12" s="27">
        <f t="shared" ca="1" si="17"/>
        <v>0</v>
      </c>
      <c r="BD12" s="30"/>
      <c r="BE12" s="12"/>
      <c r="BF12" s="27">
        <f t="shared" ca="1" si="18"/>
        <v>0</v>
      </c>
      <c r="BG12" s="30"/>
      <c r="BH12" s="12"/>
      <c r="BI12" s="27">
        <f t="shared" ca="1" si="19"/>
        <v>0</v>
      </c>
      <c r="BJ12" s="30"/>
      <c r="BK12" s="150">
        <f t="shared" ca="1" si="20"/>
        <v>96.4</v>
      </c>
      <c r="BL12" s="12"/>
      <c r="BM12" s="30">
        <f t="shared" ca="1" si="21"/>
        <v>0</v>
      </c>
      <c r="BN12" s="30"/>
      <c r="BO12" s="12"/>
      <c r="BP12" s="30">
        <f t="shared" ca="1" si="22"/>
        <v>0</v>
      </c>
      <c r="BQ12" s="30"/>
      <c r="BR12" s="12"/>
      <c r="BS12" s="30">
        <f t="shared" ca="1" si="23"/>
        <v>0</v>
      </c>
      <c r="BT12" s="30"/>
      <c r="BU12" s="12"/>
      <c r="BV12" s="30">
        <f t="shared" ca="1" si="24"/>
        <v>0</v>
      </c>
      <c r="BW12" s="30"/>
      <c r="BX12" s="12"/>
      <c r="BY12" s="30">
        <f t="shared" ca="1" si="25"/>
        <v>0</v>
      </c>
      <c r="BZ12" s="30"/>
      <c r="CA12" s="12"/>
      <c r="CB12" s="30">
        <f t="shared" ca="1" si="26"/>
        <v>0</v>
      </c>
      <c r="CC12" s="30"/>
      <c r="CD12" s="12"/>
      <c r="CE12" s="30">
        <f t="shared" ca="1" si="27"/>
        <v>0</v>
      </c>
      <c r="CF12" s="30"/>
      <c r="CG12" s="12"/>
      <c r="CH12" s="30">
        <f t="shared" ca="1" si="28"/>
        <v>0</v>
      </c>
      <c r="CI12" s="30"/>
      <c r="CJ12" s="12"/>
      <c r="CK12" s="30">
        <f t="shared" ca="1" si="29"/>
        <v>0</v>
      </c>
      <c r="CL12" s="30"/>
      <c r="CM12" s="12"/>
      <c r="CN12" s="9">
        <f t="shared" ca="1" si="30"/>
        <v>0</v>
      </c>
      <c r="CO12" s="9"/>
      <c r="CP12" s="12"/>
      <c r="CQ12" s="9">
        <f t="shared" ca="1" si="31"/>
        <v>0</v>
      </c>
      <c r="CR12" s="9"/>
      <c r="CS12" s="12"/>
      <c r="CT12" s="9">
        <f t="shared" ca="1" si="32"/>
        <v>0</v>
      </c>
      <c r="CU12" s="9"/>
      <c r="CV12" s="12"/>
      <c r="CW12" s="9">
        <f t="shared" ca="1" si="33"/>
        <v>0</v>
      </c>
      <c r="CX12" s="9"/>
      <c r="CY12" s="12"/>
      <c r="CZ12" s="9">
        <f t="shared" ca="1" si="34"/>
        <v>0</v>
      </c>
      <c r="DA12" s="9"/>
      <c r="DB12" s="12"/>
      <c r="DC12" s="9">
        <f t="shared" ca="1" si="35"/>
        <v>0</v>
      </c>
      <c r="DD12" s="9"/>
      <c r="DE12" s="12"/>
      <c r="DF12" s="9">
        <f t="shared" ca="1" si="36"/>
        <v>0</v>
      </c>
      <c r="DG12" s="9"/>
      <c r="DH12" s="12"/>
      <c r="DI12" s="9">
        <f t="shared" ca="1" si="37"/>
        <v>0</v>
      </c>
      <c r="DJ12" s="9"/>
      <c r="DK12" s="12"/>
      <c r="DL12" s="9">
        <f t="shared" ca="1" si="38"/>
        <v>0</v>
      </c>
      <c r="DM12" s="9"/>
      <c r="DN12" s="12"/>
      <c r="DO12" s="9">
        <f t="shared" ca="1" si="39"/>
        <v>0</v>
      </c>
      <c r="DP12" s="9"/>
      <c r="DQ12" s="12"/>
      <c r="DR12" s="9">
        <f t="shared" ca="1" si="40"/>
        <v>0</v>
      </c>
      <c r="DS12" s="9"/>
      <c r="DT12" s="12"/>
      <c r="DU12" s="9">
        <f t="shared" ca="1" si="41"/>
        <v>0</v>
      </c>
      <c r="DV12" s="9"/>
      <c r="DW12" s="12"/>
      <c r="DX12" s="9">
        <f t="shared" ca="1" si="42"/>
        <v>0</v>
      </c>
      <c r="DY12" s="9"/>
      <c r="DZ12" s="12"/>
      <c r="EA12" s="9">
        <f t="shared" ca="1" si="43"/>
        <v>0</v>
      </c>
      <c r="EB12" s="9"/>
      <c r="EC12" s="12"/>
      <c r="ED12" s="9">
        <f t="shared" ca="1" si="44"/>
        <v>0</v>
      </c>
      <c r="EE12" s="9"/>
      <c r="EF12" s="12"/>
      <c r="EG12" s="9">
        <f t="shared" ca="1" si="45"/>
        <v>0</v>
      </c>
      <c r="EH12" s="9"/>
      <c r="EI12" s="12"/>
      <c r="EJ12" s="9">
        <f t="shared" ca="1" si="46"/>
        <v>0</v>
      </c>
      <c r="EK12" s="9"/>
      <c r="EL12" s="151">
        <f t="shared" ca="1" si="47"/>
        <v>96.4</v>
      </c>
      <c r="EM12" s="338" t="str">
        <f t="shared" si="48"/>
        <v>Громов Максим - Бачурина Татьяна</v>
      </c>
      <c r="EN12" s="338"/>
      <c r="EO12" s="338"/>
      <c r="EP12" s="14">
        <f t="shared" ca="1" si="49"/>
        <v>3</v>
      </c>
    </row>
    <row r="13" spans="1:146" x14ac:dyDescent="0.25">
      <c r="A13" s="77">
        <f t="shared" si="50"/>
        <v>4</v>
      </c>
      <c r="B13" s="3" t="s">
        <v>22</v>
      </c>
      <c r="C13" s="12"/>
      <c r="D13" s="140">
        <f t="shared" ca="1" si="0"/>
        <v>0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/>
      <c r="M13" s="140">
        <f t="shared" ca="1" si="3"/>
        <v>0</v>
      </c>
      <c r="N13" s="30"/>
      <c r="O13" s="12"/>
      <c r="P13" s="140">
        <f t="shared" ca="1" si="4"/>
        <v>0</v>
      </c>
      <c r="Q13" s="30"/>
      <c r="R13" s="12">
        <v>104</v>
      </c>
      <c r="S13" s="140">
        <f t="shared" ca="1" si="5"/>
        <v>18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>
        <v>69</v>
      </c>
      <c r="AB13" s="140">
        <f t="shared" ca="1" si="8"/>
        <v>18</v>
      </c>
      <c r="AC13" s="30"/>
      <c r="AD13" s="12"/>
      <c r="AE13" s="140">
        <f t="shared" ca="1" si="9"/>
        <v>0</v>
      </c>
      <c r="AF13" s="30"/>
      <c r="AG13" s="12"/>
      <c r="AH13" s="140">
        <f t="shared" ca="1" si="10"/>
        <v>0</v>
      </c>
      <c r="AI13" s="30"/>
      <c r="AJ13" s="12">
        <v>5</v>
      </c>
      <c r="AK13" s="140">
        <f t="shared" ca="1" si="11"/>
        <v>5.6</v>
      </c>
      <c r="AL13" s="30"/>
      <c r="AM13" s="12">
        <v>5</v>
      </c>
      <c r="AN13" s="140">
        <f t="shared" ca="1" si="12"/>
        <v>5.6</v>
      </c>
      <c r="AO13" s="30"/>
      <c r="AP13" s="12">
        <v>4</v>
      </c>
      <c r="AQ13" s="140">
        <f t="shared" ca="1" si="13"/>
        <v>26.4</v>
      </c>
      <c r="AR13" s="30"/>
      <c r="AS13" s="35"/>
      <c r="AT13" s="149">
        <f t="shared" ca="1" si="14"/>
        <v>0</v>
      </c>
      <c r="AU13" s="61"/>
      <c r="AV13" s="35"/>
      <c r="AW13" s="149">
        <f t="shared" ca="1" si="15"/>
        <v>0</v>
      </c>
      <c r="AX13" s="61"/>
      <c r="AY13" s="35"/>
      <c r="AZ13" s="149">
        <f t="shared" ca="1" si="16"/>
        <v>0</v>
      </c>
      <c r="BA13" s="61"/>
      <c r="BB13" s="12"/>
      <c r="BC13" s="27">
        <f t="shared" ca="1" si="17"/>
        <v>0</v>
      </c>
      <c r="BD13" s="30"/>
      <c r="BE13" s="12"/>
      <c r="BF13" s="27">
        <f t="shared" ca="1" si="18"/>
        <v>0</v>
      </c>
      <c r="BG13" s="30"/>
      <c r="BH13" s="12"/>
      <c r="BI13" s="27">
        <f t="shared" ca="1" si="19"/>
        <v>0</v>
      </c>
      <c r="BJ13" s="30"/>
      <c r="BK13" s="150">
        <f t="shared" ca="1" si="20"/>
        <v>73.599999999999994</v>
      </c>
      <c r="BL13" s="12"/>
      <c r="BM13" s="30">
        <f t="shared" ca="1" si="21"/>
        <v>0</v>
      </c>
      <c r="BN13" s="30"/>
      <c r="BO13" s="12"/>
      <c r="BP13" s="30">
        <f t="shared" ca="1" si="22"/>
        <v>0</v>
      </c>
      <c r="BQ13" s="30"/>
      <c r="BR13" s="12"/>
      <c r="BS13" s="30">
        <f t="shared" ca="1" si="23"/>
        <v>0</v>
      </c>
      <c r="BT13" s="30"/>
      <c r="BU13" s="12"/>
      <c r="BV13" s="30">
        <f t="shared" ca="1" si="24"/>
        <v>0</v>
      </c>
      <c r="BW13" s="30"/>
      <c r="BX13" s="12"/>
      <c r="BY13" s="30">
        <f t="shared" ca="1" si="25"/>
        <v>0</v>
      </c>
      <c r="BZ13" s="30"/>
      <c r="CA13" s="12"/>
      <c r="CB13" s="30">
        <f t="shared" ca="1" si="26"/>
        <v>0</v>
      </c>
      <c r="CC13" s="30"/>
      <c r="CD13" s="12"/>
      <c r="CE13" s="30">
        <f t="shared" ca="1" si="27"/>
        <v>0</v>
      </c>
      <c r="CF13" s="30"/>
      <c r="CG13" s="12"/>
      <c r="CH13" s="30">
        <f t="shared" ca="1" si="28"/>
        <v>0</v>
      </c>
      <c r="CI13" s="30"/>
      <c r="CJ13" s="12"/>
      <c r="CK13" s="30">
        <f t="shared" ca="1" si="29"/>
        <v>0</v>
      </c>
      <c r="CL13" s="30"/>
      <c r="CM13" s="12"/>
      <c r="CN13" s="9">
        <f t="shared" ca="1" si="30"/>
        <v>0</v>
      </c>
      <c r="CO13" s="30"/>
      <c r="CP13" s="12"/>
      <c r="CQ13" s="9">
        <f t="shared" ca="1" si="31"/>
        <v>0</v>
      </c>
      <c r="CR13" s="30"/>
      <c r="CS13" s="12"/>
      <c r="CT13" s="9">
        <f t="shared" ca="1" si="32"/>
        <v>0</v>
      </c>
      <c r="CU13" s="30"/>
      <c r="CV13" s="12"/>
      <c r="CW13" s="9">
        <f t="shared" ca="1" si="33"/>
        <v>0</v>
      </c>
      <c r="CX13" s="30"/>
      <c r="CY13" s="12"/>
      <c r="CZ13" s="9">
        <f t="shared" ca="1" si="34"/>
        <v>0</v>
      </c>
      <c r="DA13" s="30"/>
      <c r="DB13" s="12"/>
      <c r="DC13" s="9">
        <f t="shared" ca="1" si="35"/>
        <v>0</v>
      </c>
      <c r="DD13" s="30"/>
      <c r="DE13" s="12"/>
      <c r="DF13" s="9">
        <f t="shared" ca="1" si="36"/>
        <v>0</v>
      </c>
      <c r="DG13" s="30"/>
      <c r="DH13" s="12"/>
      <c r="DI13" s="9">
        <f t="shared" ca="1" si="37"/>
        <v>0</v>
      </c>
      <c r="DJ13" s="30"/>
      <c r="DK13" s="12"/>
      <c r="DL13" s="9">
        <f t="shared" ca="1" si="38"/>
        <v>0</v>
      </c>
      <c r="DM13" s="30"/>
      <c r="DN13" s="12"/>
      <c r="DO13" s="9">
        <f t="shared" ca="1" si="39"/>
        <v>0</v>
      </c>
      <c r="DP13" s="30"/>
      <c r="DQ13" s="12"/>
      <c r="DR13" s="9">
        <f t="shared" ca="1" si="40"/>
        <v>0</v>
      </c>
      <c r="DS13" s="30"/>
      <c r="DT13" s="12"/>
      <c r="DU13" s="9">
        <f t="shared" ca="1" si="41"/>
        <v>0</v>
      </c>
      <c r="DV13" s="30"/>
      <c r="DW13" s="12"/>
      <c r="DX13" s="9">
        <f t="shared" ca="1" si="42"/>
        <v>0</v>
      </c>
      <c r="DY13" s="30"/>
      <c r="DZ13" s="12"/>
      <c r="EA13" s="9">
        <f t="shared" ca="1" si="43"/>
        <v>0</v>
      </c>
      <c r="EB13" s="30"/>
      <c r="EC13" s="12"/>
      <c r="ED13" s="9">
        <f t="shared" ca="1" si="44"/>
        <v>0</v>
      </c>
      <c r="EE13" s="30"/>
      <c r="EF13" s="12"/>
      <c r="EG13" s="9">
        <f t="shared" ca="1" si="45"/>
        <v>0</v>
      </c>
      <c r="EH13" s="30"/>
      <c r="EI13" s="12"/>
      <c r="EJ13" s="9">
        <f t="shared" ca="1" si="46"/>
        <v>0</v>
      </c>
      <c r="EK13" s="30"/>
      <c r="EL13" s="151">
        <f t="shared" ca="1" si="47"/>
        <v>73.599999999999994</v>
      </c>
      <c r="EM13" s="338" t="str">
        <f t="shared" si="48"/>
        <v>Суходольский Ярослав - Кузьменко София</v>
      </c>
      <c r="EN13" s="338"/>
      <c r="EO13" s="338"/>
      <c r="EP13" s="14">
        <f t="shared" ca="1" si="49"/>
        <v>4</v>
      </c>
    </row>
    <row r="14" spans="1:146" x14ac:dyDescent="0.25">
      <c r="A14" s="14">
        <f t="shared" si="50"/>
        <v>5</v>
      </c>
      <c r="B14" s="41" t="s">
        <v>129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/>
      <c r="P14" s="140">
        <f t="shared" ca="1" si="4"/>
        <v>0</v>
      </c>
      <c r="Q14" s="30"/>
      <c r="R14" s="12">
        <v>116</v>
      </c>
      <c r="S14" s="140">
        <f t="shared" ca="1" si="5"/>
        <v>18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>
        <v>77</v>
      </c>
      <c r="AB14" s="140">
        <f t="shared" ca="1" si="8"/>
        <v>18</v>
      </c>
      <c r="AC14" s="30"/>
      <c r="AD14" s="12"/>
      <c r="AE14" s="140">
        <f t="shared" ca="1" si="9"/>
        <v>0</v>
      </c>
      <c r="AF14" s="30"/>
      <c r="AG14" s="12"/>
      <c r="AH14" s="140">
        <f t="shared" ca="1" si="10"/>
        <v>0</v>
      </c>
      <c r="AI14" s="30"/>
      <c r="AJ14" s="12">
        <v>3</v>
      </c>
      <c r="AK14" s="140">
        <f t="shared" ca="1" si="11"/>
        <v>11.2</v>
      </c>
      <c r="AL14" s="30"/>
      <c r="AM14" s="12"/>
      <c r="AN14" s="140">
        <f t="shared" ca="1" si="12"/>
        <v>0</v>
      </c>
      <c r="AO14" s="30"/>
      <c r="AP14" s="12"/>
      <c r="AQ14" s="140">
        <f t="shared" ca="1" si="13"/>
        <v>0</v>
      </c>
      <c r="AR14" s="30"/>
      <c r="AS14" s="12">
        <v>6</v>
      </c>
      <c r="AT14" s="140">
        <f t="shared" ca="1" si="14"/>
        <v>14</v>
      </c>
      <c r="AU14" s="30"/>
      <c r="AV14" s="12"/>
      <c r="AW14" s="140">
        <f t="shared" ca="1" si="15"/>
        <v>0</v>
      </c>
      <c r="AX14" s="30"/>
      <c r="AY14" s="12"/>
      <c r="AZ14" s="140">
        <f t="shared" ca="1" si="16"/>
        <v>0</v>
      </c>
      <c r="BA14" s="30"/>
      <c r="BB14" s="12"/>
      <c r="BC14" s="27">
        <f t="shared" ca="1" si="17"/>
        <v>0</v>
      </c>
      <c r="BD14" s="30"/>
      <c r="BE14" s="12"/>
      <c r="BF14" s="27">
        <f t="shared" ca="1" si="18"/>
        <v>0</v>
      </c>
      <c r="BG14" s="30"/>
      <c r="BH14" s="12"/>
      <c r="BI14" s="27">
        <f t="shared" ca="1" si="19"/>
        <v>0</v>
      </c>
      <c r="BJ14" s="30"/>
      <c r="BK14" s="150">
        <f t="shared" ca="1" si="20"/>
        <v>61.2</v>
      </c>
      <c r="BL14" s="12"/>
      <c r="BM14" s="30">
        <f t="shared" ca="1" si="21"/>
        <v>0</v>
      </c>
      <c r="BN14" s="30"/>
      <c r="BO14" s="12"/>
      <c r="BP14" s="30">
        <f t="shared" ca="1" si="22"/>
        <v>0</v>
      </c>
      <c r="BQ14" s="30"/>
      <c r="BR14" s="12"/>
      <c r="BS14" s="30">
        <f t="shared" ca="1" si="23"/>
        <v>0</v>
      </c>
      <c r="BT14" s="30"/>
      <c r="BU14" s="12"/>
      <c r="BV14" s="30">
        <f t="shared" ca="1" si="24"/>
        <v>0</v>
      </c>
      <c r="BW14" s="30"/>
      <c r="BX14" s="12"/>
      <c r="BY14" s="30">
        <f t="shared" ca="1" si="25"/>
        <v>0</v>
      </c>
      <c r="BZ14" s="30"/>
      <c r="CA14" s="12"/>
      <c r="CB14" s="30">
        <f t="shared" ca="1" si="26"/>
        <v>0</v>
      </c>
      <c r="CC14" s="30"/>
      <c r="CD14" s="12"/>
      <c r="CE14" s="30">
        <f t="shared" ca="1" si="27"/>
        <v>0</v>
      </c>
      <c r="CF14" s="30"/>
      <c r="CG14" s="12"/>
      <c r="CH14" s="30">
        <f t="shared" ca="1" si="28"/>
        <v>0</v>
      </c>
      <c r="CI14" s="30"/>
      <c r="CJ14" s="12"/>
      <c r="CK14" s="30">
        <f t="shared" ca="1" si="29"/>
        <v>0</v>
      </c>
      <c r="CL14" s="30"/>
      <c r="CM14" s="12"/>
      <c r="CN14" s="9">
        <f t="shared" ca="1" si="30"/>
        <v>0</v>
      </c>
      <c r="CO14" s="9"/>
      <c r="CP14" s="12"/>
      <c r="CQ14" s="9">
        <f t="shared" ca="1" si="31"/>
        <v>0</v>
      </c>
      <c r="CR14" s="9"/>
      <c r="CS14" s="12"/>
      <c r="CT14" s="9">
        <f t="shared" ca="1" si="32"/>
        <v>0</v>
      </c>
      <c r="CU14" s="9"/>
      <c r="CV14" s="12"/>
      <c r="CW14" s="9">
        <f t="shared" ca="1" si="33"/>
        <v>0</v>
      </c>
      <c r="CX14" s="9"/>
      <c r="CY14" s="12"/>
      <c r="CZ14" s="9">
        <f t="shared" ca="1" si="34"/>
        <v>0</v>
      </c>
      <c r="DA14" s="9"/>
      <c r="DB14" s="12"/>
      <c r="DC14" s="9">
        <f t="shared" ca="1" si="35"/>
        <v>0</v>
      </c>
      <c r="DD14" s="9"/>
      <c r="DE14" s="12"/>
      <c r="DF14" s="9">
        <f t="shared" ca="1" si="36"/>
        <v>0</v>
      </c>
      <c r="DG14" s="9"/>
      <c r="DH14" s="12"/>
      <c r="DI14" s="9">
        <f t="shared" ca="1" si="37"/>
        <v>0</v>
      </c>
      <c r="DJ14" s="9"/>
      <c r="DK14" s="12"/>
      <c r="DL14" s="9">
        <f t="shared" ca="1" si="38"/>
        <v>0</v>
      </c>
      <c r="DM14" s="9"/>
      <c r="DN14" s="12"/>
      <c r="DO14" s="9">
        <f t="shared" ca="1" si="39"/>
        <v>0</v>
      </c>
      <c r="DP14" s="9"/>
      <c r="DQ14" s="12"/>
      <c r="DR14" s="9">
        <f t="shared" ca="1" si="40"/>
        <v>0</v>
      </c>
      <c r="DS14" s="9"/>
      <c r="DT14" s="12"/>
      <c r="DU14" s="9">
        <f t="shared" ca="1" si="41"/>
        <v>0</v>
      </c>
      <c r="DV14" s="9"/>
      <c r="DW14" s="12"/>
      <c r="DX14" s="9">
        <f t="shared" ca="1" si="42"/>
        <v>0</v>
      </c>
      <c r="DY14" s="9"/>
      <c r="DZ14" s="12"/>
      <c r="EA14" s="9">
        <f t="shared" ca="1" si="43"/>
        <v>0</v>
      </c>
      <c r="EB14" s="9"/>
      <c r="EC14" s="12"/>
      <c r="ED14" s="9">
        <f t="shared" ca="1" si="44"/>
        <v>0</v>
      </c>
      <c r="EE14" s="9"/>
      <c r="EF14" s="12"/>
      <c r="EG14" s="9">
        <f t="shared" ca="1" si="45"/>
        <v>0</v>
      </c>
      <c r="EH14" s="9"/>
      <c r="EI14" s="12"/>
      <c r="EJ14" s="9">
        <f t="shared" ca="1" si="46"/>
        <v>0</v>
      </c>
      <c r="EK14" s="9"/>
      <c r="EL14" s="151">
        <f t="shared" ca="1" si="47"/>
        <v>61.2</v>
      </c>
      <c r="EM14" s="338" t="str">
        <f t="shared" si="48"/>
        <v>Забоцкий Макар - Планкова Елизавета</v>
      </c>
      <c r="EN14" s="338"/>
      <c r="EO14" s="338"/>
      <c r="EP14" s="14">
        <f t="shared" ca="1" si="49"/>
        <v>5</v>
      </c>
    </row>
    <row r="15" spans="1:146" s="32" customFormat="1" x14ac:dyDescent="0.25">
      <c r="A15" s="14">
        <f t="shared" si="50"/>
        <v>6</v>
      </c>
      <c r="B15" s="41" t="s">
        <v>70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/>
      <c r="M15" s="140">
        <f t="shared" ca="1" si="3"/>
        <v>0</v>
      </c>
      <c r="N15" s="30"/>
      <c r="O15" s="12">
        <v>344</v>
      </c>
      <c r="P15" s="140">
        <f t="shared" ca="1" si="4"/>
        <v>18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>
        <v>177</v>
      </c>
      <c r="Y15" s="140">
        <f t="shared" ca="1" si="7"/>
        <v>25.2</v>
      </c>
      <c r="Z15" s="30"/>
      <c r="AA15" s="12">
        <v>54</v>
      </c>
      <c r="AB15" s="140">
        <f t="shared" ca="1" si="8"/>
        <v>18</v>
      </c>
      <c r="AC15" s="30"/>
      <c r="AD15" s="12"/>
      <c r="AE15" s="140">
        <f t="shared" ca="1" si="9"/>
        <v>0</v>
      </c>
      <c r="AF15" s="30"/>
      <c r="AG15" s="12"/>
      <c r="AH15" s="140">
        <f t="shared" ca="1" si="10"/>
        <v>0</v>
      </c>
      <c r="AI15" s="30"/>
      <c r="AJ15" s="12"/>
      <c r="AK15" s="140">
        <f t="shared" ca="1" si="11"/>
        <v>0</v>
      </c>
      <c r="AL15" s="30"/>
      <c r="AM15" s="12"/>
      <c r="AN15" s="140">
        <f t="shared" ca="1" si="12"/>
        <v>0</v>
      </c>
      <c r="AO15" s="30"/>
      <c r="AP15" s="12"/>
      <c r="AQ15" s="140">
        <f t="shared" ca="1" si="13"/>
        <v>0</v>
      </c>
      <c r="AR15" s="30"/>
      <c r="AS15" s="12"/>
      <c r="AT15" s="140">
        <f t="shared" ca="1" si="14"/>
        <v>0</v>
      </c>
      <c r="AU15" s="30"/>
      <c r="AV15" s="12"/>
      <c r="AW15" s="140">
        <f t="shared" ca="1" si="15"/>
        <v>0</v>
      </c>
      <c r="AX15" s="30"/>
      <c r="AY15" s="12"/>
      <c r="AZ15" s="140">
        <f t="shared" ca="1" si="16"/>
        <v>0</v>
      </c>
      <c r="BA15" s="30"/>
      <c r="BB15" s="12"/>
      <c r="BC15" s="27">
        <f t="shared" ca="1" si="17"/>
        <v>0</v>
      </c>
      <c r="BD15" s="30"/>
      <c r="BE15" s="12"/>
      <c r="BF15" s="27">
        <f t="shared" ca="1" si="18"/>
        <v>0</v>
      </c>
      <c r="BG15" s="30"/>
      <c r="BH15" s="12"/>
      <c r="BI15" s="27">
        <f t="shared" ca="1" si="19"/>
        <v>0</v>
      </c>
      <c r="BJ15" s="30"/>
      <c r="BK15" s="150">
        <f t="shared" ca="1" si="20"/>
        <v>43.2</v>
      </c>
      <c r="BL15" s="12"/>
      <c r="BM15" s="30">
        <f t="shared" ca="1" si="21"/>
        <v>0</v>
      </c>
      <c r="BN15" s="30"/>
      <c r="BO15" s="12"/>
      <c r="BP15" s="30">
        <f t="shared" ca="1" si="22"/>
        <v>0</v>
      </c>
      <c r="BQ15" s="30"/>
      <c r="BR15" s="12"/>
      <c r="BS15" s="30">
        <f t="shared" ca="1" si="23"/>
        <v>0</v>
      </c>
      <c r="BT15" s="30"/>
      <c r="BU15" s="12"/>
      <c r="BV15" s="30">
        <f t="shared" ca="1" si="24"/>
        <v>0</v>
      </c>
      <c r="BW15" s="30"/>
      <c r="BX15" s="12"/>
      <c r="BY15" s="30">
        <f t="shared" ca="1" si="25"/>
        <v>0</v>
      </c>
      <c r="BZ15" s="30"/>
      <c r="CA15" s="12"/>
      <c r="CB15" s="30">
        <f t="shared" ca="1" si="26"/>
        <v>0</v>
      </c>
      <c r="CC15" s="30"/>
      <c r="CD15" s="12"/>
      <c r="CE15" s="30">
        <f t="shared" ca="1" si="27"/>
        <v>0</v>
      </c>
      <c r="CF15" s="30"/>
      <c r="CG15" s="12"/>
      <c r="CH15" s="30">
        <f t="shared" ca="1" si="28"/>
        <v>0</v>
      </c>
      <c r="CI15" s="30"/>
      <c r="CJ15" s="12"/>
      <c r="CK15" s="30">
        <f t="shared" ca="1" si="29"/>
        <v>0</v>
      </c>
      <c r="CL15" s="30"/>
      <c r="CM15" s="12"/>
      <c r="CN15" s="9">
        <f t="shared" ca="1" si="30"/>
        <v>0</v>
      </c>
      <c r="CO15" s="9"/>
      <c r="CP15" s="12"/>
      <c r="CQ15" s="9">
        <f t="shared" ca="1" si="31"/>
        <v>0</v>
      </c>
      <c r="CR15" s="9"/>
      <c r="CS15" s="12"/>
      <c r="CT15" s="9">
        <f t="shared" ca="1" si="32"/>
        <v>0</v>
      </c>
      <c r="CU15" s="9"/>
      <c r="CV15" s="12"/>
      <c r="CW15" s="9">
        <f t="shared" ca="1" si="33"/>
        <v>0</v>
      </c>
      <c r="CX15" s="9"/>
      <c r="CY15" s="12"/>
      <c r="CZ15" s="9">
        <f t="shared" ca="1" si="34"/>
        <v>0</v>
      </c>
      <c r="DA15" s="9"/>
      <c r="DB15" s="12"/>
      <c r="DC15" s="9">
        <f t="shared" ca="1" si="35"/>
        <v>0</v>
      </c>
      <c r="DD15" s="9"/>
      <c r="DE15" s="12"/>
      <c r="DF15" s="9">
        <f t="shared" ca="1" si="36"/>
        <v>0</v>
      </c>
      <c r="DG15" s="9"/>
      <c r="DH15" s="12"/>
      <c r="DI15" s="9">
        <f t="shared" ca="1" si="37"/>
        <v>0</v>
      </c>
      <c r="DJ15" s="9"/>
      <c r="DK15" s="12"/>
      <c r="DL15" s="9">
        <f t="shared" ca="1" si="38"/>
        <v>0</v>
      </c>
      <c r="DM15" s="9"/>
      <c r="DN15" s="12"/>
      <c r="DO15" s="9">
        <f t="shared" ca="1" si="39"/>
        <v>0</v>
      </c>
      <c r="DP15" s="9"/>
      <c r="DQ15" s="12"/>
      <c r="DR15" s="9">
        <f t="shared" ca="1" si="40"/>
        <v>0</v>
      </c>
      <c r="DS15" s="9"/>
      <c r="DT15" s="12"/>
      <c r="DU15" s="9">
        <f t="shared" ca="1" si="41"/>
        <v>0</v>
      </c>
      <c r="DV15" s="9"/>
      <c r="DW15" s="12"/>
      <c r="DX15" s="9">
        <f t="shared" ca="1" si="42"/>
        <v>0</v>
      </c>
      <c r="DY15" s="9"/>
      <c r="DZ15" s="12"/>
      <c r="EA15" s="9">
        <f t="shared" ca="1" si="43"/>
        <v>0</v>
      </c>
      <c r="EB15" s="9"/>
      <c r="EC15" s="12"/>
      <c r="ED15" s="9">
        <f t="shared" ca="1" si="44"/>
        <v>0</v>
      </c>
      <c r="EE15" s="9"/>
      <c r="EF15" s="12"/>
      <c r="EG15" s="9">
        <f t="shared" ca="1" si="45"/>
        <v>0</v>
      </c>
      <c r="EH15" s="9"/>
      <c r="EI15" s="12"/>
      <c r="EJ15" s="9">
        <f t="shared" ca="1" si="46"/>
        <v>0</v>
      </c>
      <c r="EK15" s="9"/>
      <c r="EL15" s="151">
        <f t="shared" ca="1" si="47"/>
        <v>61.2</v>
      </c>
      <c r="EM15" s="340" t="str">
        <f t="shared" si="48"/>
        <v>Падерин Артем - Главинская Милана</v>
      </c>
      <c r="EN15" s="340"/>
      <c r="EO15" s="340"/>
      <c r="EP15" s="31">
        <f t="shared" ca="1" si="49"/>
        <v>5</v>
      </c>
    </row>
    <row r="16" spans="1:146" x14ac:dyDescent="0.25">
      <c r="A16" s="31">
        <f t="shared" si="50"/>
        <v>7</v>
      </c>
      <c r="B16" s="3" t="s">
        <v>132</v>
      </c>
      <c r="C16" s="12"/>
      <c r="D16" s="140">
        <f t="shared" ca="1" si="0"/>
        <v>0</v>
      </c>
      <c r="E16" s="30"/>
      <c r="F16" s="12"/>
      <c r="G16" s="140">
        <f t="shared" ca="1" si="1"/>
        <v>0</v>
      </c>
      <c r="H16" s="30"/>
      <c r="I16" s="12"/>
      <c r="J16" s="140">
        <f t="shared" ca="1" si="2"/>
        <v>0</v>
      </c>
      <c r="K16" s="30"/>
      <c r="L16" s="12"/>
      <c r="M16" s="140">
        <f t="shared" ca="1" si="3"/>
        <v>0</v>
      </c>
      <c r="N16" s="30"/>
      <c r="O16" s="12"/>
      <c r="P16" s="140">
        <f t="shared" ca="1" si="4"/>
        <v>0</v>
      </c>
      <c r="Q16" s="30"/>
      <c r="R16" s="12"/>
      <c r="S16" s="140">
        <f t="shared" ca="1" si="5"/>
        <v>0</v>
      </c>
      <c r="T16" s="30"/>
      <c r="U16" s="12"/>
      <c r="V16" s="140">
        <f t="shared" ca="1" si="6"/>
        <v>0</v>
      </c>
      <c r="W16" s="30"/>
      <c r="X16" s="12"/>
      <c r="Y16" s="140">
        <f t="shared" ca="1" si="7"/>
        <v>0</v>
      </c>
      <c r="Z16" s="30"/>
      <c r="AA16" s="12">
        <v>77</v>
      </c>
      <c r="AB16" s="140">
        <f t="shared" ca="1" si="8"/>
        <v>18</v>
      </c>
      <c r="AC16" s="30"/>
      <c r="AD16" s="12"/>
      <c r="AE16" s="140">
        <f t="shared" ca="1" si="9"/>
        <v>0</v>
      </c>
      <c r="AF16" s="30"/>
      <c r="AG16" s="12"/>
      <c r="AH16" s="140">
        <f t="shared" ca="1" si="10"/>
        <v>0</v>
      </c>
      <c r="AI16" s="30"/>
      <c r="AJ16" s="12"/>
      <c r="AK16" s="140">
        <f t="shared" ca="1" si="11"/>
        <v>0</v>
      </c>
      <c r="AL16" s="30"/>
      <c r="AM16" s="12">
        <v>7</v>
      </c>
      <c r="AN16" s="140">
        <f t="shared" ca="1" si="12"/>
        <v>2.8</v>
      </c>
      <c r="AO16" s="30"/>
      <c r="AP16" s="12">
        <v>10</v>
      </c>
      <c r="AQ16" s="140">
        <f t="shared" ca="1" si="13"/>
        <v>7.1999999999999993</v>
      </c>
      <c r="AR16" s="30"/>
      <c r="AS16" s="12"/>
      <c r="AT16" s="140">
        <f t="shared" ca="1" si="14"/>
        <v>0</v>
      </c>
      <c r="AU16" s="30"/>
      <c r="AV16" s="12"/>
      <c r="AW16" s="140">
        <f t="shared" ca="1" si="15"/>
        <v>0</v>
      </c>
      <c r="AX16" s="30"/>
      <c r="AY16" s="12"/>
      <c r="AZ16" s="140">
        <f t="shared" ca="1" si="16"/>
        <v>0</v>
      </c>
      <c r="BA16" s="30"/>
      <c r="BB16" s="12"/>
      <c r="BC16" s="27">
        <f t="shared" ca="1" si="17"/>
        <v>0</v>
      </c>
      <c r="BD16" s="30"/>
      <c r="BE16" s="12"/>
      <c r="BF16" s="27">
        <f t="shared" ca="1" si="18"/>
        <v>0</v>
      </c>
      <c r="BG16" s="30"/>
      <c r="BH16" s="12"/>
      <c r="BI16" s="27">
        <f t="shared" ca="1" si="19"/>
        <v>0</v>
      </c>
      <c r="BJ16" s="30"/>
      <c r="BK16" s="150">
        <f t="shared" ca="1" si="20"/>
        <v>28</v>
      </c>
      <c r="BL16" s="12"/>
      <c r="BM16" s="30">
        <f t="shared" ca="1" si="21"/>
        <v>0</v>
      </c>
      <c r="BN16" s="30"/>
      <c r="BO16" s="12"/>
      <c r="BP16" s="30">
        <f t="shared" ca="1" si="22"/>
        <v>0</v>
      </c>
      <c r="BQ16" s="30"/>
      <c r="BR16" s="12"/>
      <c r="BS16" s="30">
        <f t="shared" ca="1" si="23"/>
        <v>0</v>
      </c>
      <c r="BT16" s="30"/>
      <c r="BU16" s="12"/>
      <c r="BV16" s="30">
        <f t="shared" ca="1" si="24"/>
        <v>0</v>
      </c>
      <c r="BW16" s="30"/>
      <c r="BX16" s="12"/>
      <c r="BY16" s="30">
        <f t="shared" ca="1" si="25"/>
        <v>0</v>
      </c>
      <c r="BZ16" s="30"/>
      <c r="CA16" s="12"/>
      <c r="CB16" s="30">
        <f t="shared" ca="1" si="26"/>
        <v>0</v>
      </c>
      <c r="CC16" s="30"/>
      <c r="CD16" s="12"/>
      <c r="CE16" s="30">
        <f t="shared" ca="1" si="27"/>
        <v>0</v>
      </c>
      <c r="CF16" s="30"/>
      <c r="CG16" s="12"/>
      <c r="CH16" s="30">
        <f t="shared" ca="1" si="28"/>
        <v>0</v>
      </c>
      <c r="CI16" s="30"/>
      <c r="CJ16" s="12"/>
      <c r="CK16" s="30">
        <f t="shared" ca="1" si="29"/>
        <v>0</v>
      </c>
      <c r="CL16" s="30"/>
      <c r="CM16" s="12"/>
      <c r="CN16" s="9">
        <f t="shared" ca="1" si="30"/>
        <v>0</v>
      </c>
      <c r="CO16" s="9"/>
      <c r="CP16" s="12"/>
      <c r="CQ16" s="9">
        <f t="shared" ca="1" si="31"/>
        <v>0</v>
      </c>
      <c r="CR16" s="9"/>
      <c r="CS16" s="12"/>
      <c r="CT16" s="9">
        <f t="shared" ca="1" si="32"/>
        <v>0</v>
      </c>
      <c r="CU16" s="9"/>
      <c r="CV16" s="12"/>
      <c r="CW16" s="9">
        <f t="shared" ca="1" si="33"/>
        <v>0</v>
      </c>
      <c r="CX16" s="9"/>
      <c r="CY16" s="12"/>
      <c r="CZ16" s="9">
        <f t="shared" ca="1" si="34"/>
        <v>0</v>
      </c>
      <c r="DA16" s="9"/>
      <c r="DB16" s="12"/>
      <c r="DC16" s="9">
        <f t="shared" ca="1" si="35"/>
        <v>0</v>
      </c>
      <c r="DD16" s="9"/>
      <c r="DE16" s="12"/>
      <c r="DF16" s="9">
        <f t="shared" ca="1" si="36"/>
        <v>0</v>
      </c>
      <c r="DG16" s="9"/>
      <c r="DH16" s="12"/>
      <c r="DI16" s="9">
        <f t="shared" ca="1" si="37"/>
        <v>0</v>
      </c>
      <c r="DJ16" s="9"/>
      <c r="DK16" s="12"/>
      <c r="DL16" s="9">
        <f t="shared" ca="1" si="38"/>
        <v>0</v>
      </c>
      <c r="DM16" s="9"/>
      <c r="DN16" s="12"/>
      <c r="DO16" s="9">
        <f t="shared" ca="1" si="39"/>
        <v>0</v>
      </c>
      <c r="DP16" s="9"/>
      <c r="DQ16" s="12"/>
      <c r="DR16" s="9">
        <f t="shared" ca="1" si="40"/>
        <v>0</v>
      </c>
      <c r="DS16" s="9"/>
      <c r="DT16" s="12"/>
      <c r="DU16" s="9">
        <f t="shared" ca="1" si="41"/>
        <v>0</v>
      </c>
      <c r="DV16" s="9"/>
      <c r="DW16" s="12"/>
      <c r="DX16" s="9">
        <f t="shared" ca="1" si="42"/>
        <v>0</v>
      </c>
      <c r="DY16" s="9"/>
      <c r="DZ16" s="12"/>
      <c r="EA16" s="9">
        <f t="shared" ca="1" si="43"/>
        <v>0</v>
      </c>
      <c r="EB16" s="9"/>
      <c r="EC16" s="12"/>
      <c r="ED16" s="9">
        <f t="shared" ca="1" si="44"/>
        <v>0</v>
      </c>
      <c r="EE16" s="9"/>
      <c r="EF16" s="12"/>
      <c r="EG16" s="9">
        <f t="shared" ca="1" si="45"/>
        <v>0</v>
      </c>
      <c r="EH16" s="9"/>
      <c r="EI16" s="12"/>
      <c r="EJ16" s="9">
        <f t="shared" ca="1" si="46"/>
        <v>0</v>
      </c>
      <c r="EK16" s="9"/>
      <c r="EL16" s="151">
        <f t="shared" ca="1" si="47"/>
        <v>28</v>
      </c>
      <c r="EM16" s="338" t="str">
        <f t="shared" si="48"/>
        <v>Голоднов Прохор - Гаева Мария</v>
      </c>
      <c r="EN16" s="338"/>
      <c r="EO16" s="338"/>
      <c r="EP16" s="14">
        <f t="shared" ca="1" si="49"/>
        <v>7</v>
      </c>
    </row>
    <row r="17" spans="1:146" x14ac:dyDescent="0.25">
      <c r="A17" s="14">
        <f t="shared" si="50"/>
        <v>8</v>
      </c>
      <c r="B17" s="29" t="s">
        <v>69</v>
      </c>
      <c r="C17" s="12"/>
      <c r="D17" s="140">
        <f t="shared" ca="1" si="0"/>
        <v>0</v>
      </c>
      <c r="E17" s="30"/>
      <c r="F17" s="12"/>
      <c r="G17" s="140">
        <f t="shared" ca="1" si="1"/>
        <v>0</v>
      </c>
      <c r="H17" s="30"/>
      <c r="I17" s="12"/>
      <c r="J17" s="140">
        <f t="shared" ca="1" si="2"/>
        <v>0</v>
      </c>
      <c r="K17" s="30"/>
      <c r="L17" s="12"/>
      <c r="M17" s="140">
        <f t="shared" ca="1" si="3"/>
        <v>0</v>
      </c>
      <c r="N17" s="30"/>
      <c r="O17" s="12"/>
      <c r="P17" s="140">
        <f t="shared" ca="1" si="4"/>
        <v>0</v>
      </c>
      <c r="Q17" s="30"/>
      <c r="R17" s="12">
        <v>99</v>
      </c>
      <c r="S17" s="140">
        <f t="shared" ca="1" si="5"/>
        <v>18</v>
      </c>
      <c r="T17" s="30"/>
      <c r="U17" s="12"/>
      <c r="V17" s="140">
        <f t="shared" ca="1" si="6"/>
        <v>0</v>
      </c>
      <c r="W17" s="30"/>
      <c r="X17" s="12"/>
      <c r="Y17" s="140">
        <f t="shared" ca="1" si="7"/>
        <v>0</v>
      </c>
      <c r="Z17" s="30"/>
      <c r="AA17" s="12"/>
      <c r="AB17" s="140">
        <f t="shared" ca="1" si="8"/>
        <v>0</v>
      </c>
      <c r="AC17" s="30"/>
      <c r="AD17" s="12"/>
      <c r="AE17" s="140">
        <f t="shared" ca="1" si="9"/>
        <v>0</v>
      </c>
      <c r="AF17" s="30"/>
      <c r="AG17" s="12"/>
      <c r="AH17" s="140">
        <f t="shared" ca="1" si="10"/>
        <v>0</v>
      </c>
      <c r="AI17" s="30"/>
      <c r="AJ17" s="12">
        <v>4</v>
      </c>
      <c r="AK17" s="140">
        <f t="shared" ca="1" si="11"/>
        <v>8.3999999999999986</v>
      </c>
      <c r="AL17" s="30"/>
      <c r="AM17" s="12"/>
      <c r="AN17" s="140">
        <f t="shared" ca="1" si="12"/>
        <v>0</v>
      </c>
      <c r="AO17" s="30"/>
      <c r="AP17" s="12"/>
      <c r="AQ17" s="140">
        <f t="shared" ca="1" si="13"/>
        <v>0</v>
      </c>
      <c r="AR17" s="30"/>
      <c r="AS17" s="12"/>
      <c r="AT17" s="140">
        <f t="shared" ca="1" si="14"/>
        <v>0</v>
      </c>
      <c r="AU17" s="30"/>
      <c r="AV17" s="12"/>
      <c r="AW17" s="140">
        <f t="shared" ca="1" si="15"/>
        <v>0</v>
      </c>
      <c r="AX17" s="30"/>
      <c r="AY17" s="12"/>
      <c r="AZ17" s="140">
        <f t="shared" ca="1" si="16"/>
        <v>0</v>
      </c>
      <c r="BA17" s="30"/>
      <c r="BB17" s="12"/>
      <c r="BC17" s="27">
        <f t="shared" ca="1" si="17"/>
        <v>0</v>
      </c>
      <c r="BD17" s="30"/>
      <c r="BE17" s="12"/>
      <c r="BF17" s="27">
        <f t="shared" ca="1" si="18"/>
        <v>0</v>
      </c>
      <c r="BG17" s="30"/>
      <c r="BH17" s="12"/>
      <c r="BI17" s="27">
        <f t="shared" ca="1" si="19"/>
        <v>0</v>
      </c>
      <c r="BJ17" s="30"/>
      <c r="BK17" s="150">
        <f t="shared" ca="1" si="20"/>
        <v>26.4</v>
      </c>
      <c r="BL17" s="12"/>
      <c r="BM17" s="30">
        <f t="shared" ca="1" si="21"/>
        <v>0</v>
      </c>
      <c r="BN17" s="30"/>
      <c r="BO17" s="12"/>
      <c r="BP17" s="30">
        <f t="shared" ca="1" si="22"/>
        <v>0</v>
      </c>
      <c r="BQ17" s="30"/>
      <c r="BR17" s="12"/>
      <c r="BS17" s="30">
        <f t="shared" ca="1" si="23"/>
        <v>0</v>
      </c>
      <c r="BT17" s="30"/>
      <c r="BU17" s="12"/>
      <c r="BV17" s="30">
        <f t="shared" ca="1" si="24"/>
        <v>0</v>
      </c>
      <c r="BW17" s="30"/>
      <c r="BX17" s="12"/>
      <c r="BY17" s="30">
        <f t="shared" ca="1" si="25"/>
        <v>0</v>
      </c>
      <c r="BZ17" s="30"/>
      <c r="CA17" s="12"/>
      <c r="CB17" s="30">
        <f t="shared" ca="1" si="26"/>
        <v>0</v>
      </c>
      <c r="CC17" s="30"/>
      <c r="CD17" s="12"/>
      <c r="CE17" s="30">
        <f t="shared" ca="1" si="27"/>
        <v>0</v>
      </c>
      <c r="CF17" s="30"/>
      <c r="CG17" s="12"/>
      <c r="CH17" s="30">
        <f t="shared" ca="1" si="28"/>
        <v>0</v>
      </c>
      <c r="CI17" s="30"/>
      <c r="CJ17" s="12"/>
      <c r="CK17" s="30">
        <f t="shared" ca="1" si="29"/>
        <v>0</v>
      </c>
      <c r="CL17" s="30"/>
      <c r="CM17" s="12"/>
      <c r="CN17" s="9">
        <f t="shared" ca="1" si="30"/>
        <v>0</v>
      </c>
      <c r="CO17" s="9"/>
      <c r="CP17" s="12"/>
      <c r="CQ17" s="9">
        <f t="shared" ca="1" si="31"/>
        <v>0</v>
      </c>
      <c r="CR17" s="9"/>
      <c r="CS17" s="12"/>
      <c r="CT17" s="9">
        <f t="shared" ca="1" si="32"/>
        <v>0</v>
      </c>
      <c r="CU17" s="9"/>
      <c r="CV17" s="12"/>
      <c r="CW17" s="9">
        <f t="shared" ca="1" si="33"/>
        <v>0</v>
      </c>
      <c r="CX17" s="9"/>
      <c r="CY17" s="12"/>
      <c r="CZ17" s="9">
        <f t="shared" ca="1" si="34"/>
        <v>0</v>
      </c>
      <c r="DA17" s="9"/>
      <c r="DB17" s="12"/>
      <c r="DC17" s="9">
        <f t="shared" ca="1" si="35"/>
        <v>0</v>
      </c>
      <c r="DD17" s="9"/>
      <c r="DE17" s="12"/>
      <c r="DF17" s="9">
        <f t="shared" ca="1" si="36"/>
        <v>0</v>
      </c>
      <c r="DG17" s="9"/>
      <c r="DH17" s="12"/>
      <c r="DI17" s="9">
        <f t="shared" ca="1" si="37"/>
        <v>0</v>
      </c>
      <c r="DJ17" s="9"/>
      <c r="DK17" s="12"/>
      <c r="DL17" s="9">
        <f t="shared" ca="1" si="38"/>
        <v>0</v>
      </c>
      <c r="DM17" s="9"/>
      <c r="DN17" s="12"/>
      <c r="DO17" s="9">
        <f t="shared" ca="1" si="39"/>
        <v>0</v>
      </c>
      <c r="DP17" s="9"/>
      <c r="DQ17" s="12"/>
      <c r="DR17" s="9">
        <f t="shared" ca="1" si="40"/>
        <v>0</v>
      </c>
      <c r="DS17" s="9"/>
      <c r="DT17" s="12"/>
      <c r="DU17" s="9">
        <f t="shared" ca="1" si="41"/>
        <v>0</v>
      </c>
      <c r="DV17" s="9"/>
      <c r="DW17" s="12"/>
      <c r="DX17" s="9">
        <f t="shared" ca="1" si="42"/>
        <v>0</v>
      </c>
      <c r="DY17" s="9"/>
      <c r="DZ17" s="12"/>
      <c r="EA17" s="9">
        <f t="shared" ca="1" si="43"/>
        <v>0</v>
      </c>
      <c r="EB17" s="9"/>
      <c r="EC17" s="12"/>
      <c r="ED17" s="9">
        <f t="shared" ca="1" si="44"/>
        <v>0</v>
      </c>
      <c r="EE17" s="9"/>
      <c r="EF17" s="12"/>
      <c r="EG17" s="9">
        <f t="shared" ca="1" si="45"/>
        <v>0</v>
      </c>
      <c r="EH17" s="9"/>
      <c r="EI17" s="12"/>
      <c r="EJ17" s="9">
        <f t="shared" ca="1" si="46"/>
        <v>0</v>
      </c>
      <c r="EK17" s="9"/>
      <c r="EL17" s="151">
        <f t="shared" ca="1" si="47"/>
        <v>26.4</v>
      </c>
      <c r="EM17" s="338" t="str">
        <f t="shared" si="48"/>
        <v xml:space="preserve"> Лало Евгений - Лало Анна</v>
      </c>
      <c r="EN17" s="338"/>
      <c r="EO17" s="338"/>
      <c r="EP17" s="14">
        <f t="shared" ca="1" si="49"/>
        <v>8</v>
      </c>
    </row>
    <row r="18" spans="1:146" ht="16.7" customHeight="1" x14ac:dyDescent="0.25">
      <c r="A18" s="14">
        <f t="shared" si="50"/>
        <v>9</v>
      </c>
      <c r="B18" s="116" t="s">
        <v>165</v>
      </c>
      <c r="C18" s="12"/>
      <c r="D18" s="140">
        <f t="shared" ca="1" si="0"/>
        <v>0</v>
      </c>
      <c r="E18" s="30"/>
      <c r="F18" s="12"/>
      <c r="G18" s="140">
        <f t="shared" ca="1" si="1"/>
        <v>0</v>
      </c>
      <c r="H18" s="30"/>
      <c r="I18" s="12"/>
      <c r="J18" s="140">
        <f t="shared" ca="1" si="2"/>
        <v>0</v>
      </c>
      <c r="K18" s="30"/>
      <c r="L18" s="12"/>
      <c r="M18" s="140">
        <f t="shared" ca="1" si="3"/>
        <v>0</v>
      </c>
      <c r="N18" s="30"/>
      <c r="O18" s="12"/>
      <c r="P18" s="140">
        <f t="shared" ca="1" si="4"/>
        <v>0</v>
      </c>
      <c r="Q18" s="30"/>
      <c r="R18" s="12"/>
      <c r="S18" s="140">
        <f t="shared" ca="1" si="5"/>
        <v>0</v>
      </c>
      <c r="T18" s="30"/>
      <c r="U18" s="12"/>
      <c r="V18" s="140">
        <f t="shared" ca="1" si="6"/>
        <v>0</v>
      </c>
      <c r="W18" s="30"/>
      <c r="X18" s="12"/>
      <c r="Y18" s="140">
        <f t="shared" ca="1" si="7"/>
        <v>0</v>
      </c>
      <c r="Z18" s="30"/>
      <c r="AA18" s="12"/>
      <c r="AB18" s="140">
        <f t="shared" ca="1" si="8"/>
        <v>0</v>
      </c>
      <c r="AC18" s="30"/>
      <c r="AD18" s="12"/>
      <c r="AE18" s="140">
        <f t="shared" ca="1" si="9"/>
        <v>0</v>
      </c>
      <c r="AF18" s="30"/>
      <c r="AG18" s="12"/>
      <c r="AH18" s="140">
        <f t="shared" ca="1" si="10"/>
        <v>0</v>
      </c>
      <c r="AI18" s="30"/>
      <c r="AJ18" s="12"/>
      <c r="AK18" s="140">
        <f t="shared" ca="1" si="11"/>
        <v>0</v>
      </c>
      <c r="AL18" s="30"/>
      <c r="AM18" s="12"/>
      <c r="AN18" s="140">
        <f t="shared" ca="1" si="12"/>
        <v>0</v>
      </c>
      <c r="AO18" s="30"/>
      <c r="AP18" s="12">
        <v>5</v>
      </c>
      <c r="AQ18" s="140">
        <f t="shared" ca="1" si="13"/>
        <v>21.599999999999998</v>
      </c>
      <c r="AR18" s="30"/>
      <c r="AS18" s="12"/>
      <c r="AT18" s="140">
        <f t="shared" ca="1" si="14"/>
        <v>0</v>
      </c>
      <c r="AU18" s="30"/>
      <c r="AV18" s="12"/>
      <c r="AW18" s="140">
        <f t="shared" ca="1" si="15"/>
        <v>0</v>
      </c>
      <c r="AX18" s="30"/>
      <c r="AY18" s="12"/>
      <c r="AZ18" s="140">
        <f t="shared" ca="1" si="16"/>
        <v>0</v>
      </c>
      <c r="BA18" s="30"/>
      <c r="BB18" s="12"/>
      <c r="BC18" s="27">
        <f t="shared" ca="1" si="17"/>
        <v>0</v>
      </c>
      <c r="BD18" s="30"/>
      <c r="BE18" s="12"/>
      <c r="BF18" s="27">
        <f t="shared" ca="1" si="18"/>
        <v>0</v>
      </c>
      <c r="BG18" s="30"/>
      <c r="BH18" s="12"/>
      <c r="BI18" s="27">
        <f t="shared" ca="1" si="19"/>
        <v>0</v>
      </c>
      <c r="BJ18" s="30"/>
      <c r="BK18" s="150">
        <f t="shared" ca="1" si="20"/>
        <v>21.599999999999998</v>
      </c>
      <c r="BL18" s="12"/>
      <c r="BM18" s="30">
        <f t="shared" ca="1" si="21"/>
        <v>0</v>
      </c>
      <c r="BN18" s="30"/>
      <c r="BO18" s="12"/>
      <c r="BP18" s="30">
        <f t="shared" ca="1" si="22"/>
        <v>0</v>
      </c>
      <c r="BQ18" s="30"/>
      <c r="BR18" s="12"/>
      <c r="BS18" s="30">
        <f t="shared" ca="1" si="23"/>
        <v>0</v>
      </c>
      <c r="BT18" s="30"/>
      <c r="BU18" s="12"/>
      <c r="BV18" s="30">
        <f t="shared" ca="1" si="24"/>
        <v>0</v>
      </c>
      <c r="BW18" s="30"/>
      <c r="BX18" s="12"/>
      <c r="BY18" s="30">
        <f t="shared" ca="1" si="25"/>
        <v>0</v>
      </c>
      <c r="BZ18" s="30"/>
      <c r="CA18" s="12"/>
      <c r="CB18" s="30">
        <f t="shared" ca="1" si="26"/>
        <v>0</v>
      </c>
      <c r="CC18" s="30"/>
      <c r="CD18" s="12"/>
      <c r="CE18" s="30">
        <f t="shared" ca="1" si="27"/>
        <v>0</v>
      </c>
      <c r="CF18" s="30"/>
      <c r="CG18" s="12"/>
      <c r="CH18" s="30">
        <f t="shared" ca="1" si="28"/>
        <v>0</v>
      </c>
      <c r="CI18" s="30"/>
      <c r="CJ18" s="12"/>
      <c r="CK18" s="30">
        <f t="shared" ca="1" si="29"/>
        <v>0</v>
      </c>
      <c r="CL18" s="30"/>
      <c r="CM18" s="12"/>
      <c r="CN18" s="9">
        <f t="shared" ca="1" si="30"/>
        <v>0</v>
      </c>
      <c r="CO18" s="9"/>
      <c r="CP18" s="12"/>
      <c r="CQ18" s="9">
        <f t="shared" ca="1" si="31"/>
        <v>0</v>
      </c>
      <c r="CR18" s="9"/>
      <c r="CS18" s="12"/>
      <c r="CT18" s="9">
        <f t="shared" ca="1" si="32"/>
        <v>0</v>
      </c>
      <c r="CU18" s="9"/>
      <c r="CV18" s="12"/>
      <c r="CW18" s="9">
        <f t="shared" ca="1" si="33"/>
        <v>0</v>
      </c>
      <c r="CX18" s="9"/>
      <c r="CY18" s="12"/>
      <c r="CZ18" s="9">
        <f t="shared" ca="1" si="34"/>
        <v>0</v>
      </c>
      <c r="DA18" s="9"/>
      <c r="DB18" s="12"/>
      <c r="DC18" s="9">
        <f t="shared" ca="1" si="35"/>
        <v>0</v>
      </c>
      <c r="DD18" s="9"/>
      <c r="DE18" s="12"/>
      <c r="DF18" s="9">
        <f t="shared" ca="1" si="36"/>
        <v>0</v>
      </c>
      <c r="DG18" s="9"/>
      <c r="DH18" s="12"/>
      <c r="DI18" s="9">
        <f t="shared" ca="1" si="37"/>
        <v>0</v>
      </c>
      <c r="DJ18" s="9"/>
      <c r="DK18" s="12"/>
      <c r="DL18" s="9">
        <f t="shared" ca="1" si="38"/>
        <v>0</v>
      </c>
      <c r="DM18" s="9"/>
      <c r="DN18" s="12"/>
      <c r="DO18" s="9">
        <f t="shared" ca="1" si="39"/>
        <v>0</v>
      </c>
      <c r="DP18" s="9"/>
      <c r="DQ18" s="12"/>
      <c r="DR18" s="9">
        <f t="shared" ca="1" si="40"/>
        <v>0</v>
      </c>
      <c r="DS18" s="9"/>
      <c r="DT18" s="12"/>
      <c r="DU18" s="9">
        <f t="shared" ca="1" si="41"/>
        <v>0</v>
      </c>
      <c r="DV18" s="9"/>
      <c r="DW18" s="12"/>
      <c r="DX18" s="9">
        <f t="shared" ca="1" si="42"/>
        <v>0</v>
      </c>
      <c r="DY18" s="9"/>
      <c r="DZ18" s="12"/>
      <c r="EA18" s="9">
        <f t="shared" ca="1" si="43"/>
        <v>0</v>
      </c>
      <c r="EB18" s="9"/>
      <c r="EC18" s="12"/>
      <c r="ED18" s="9">
        <f t="shared" ca="1" si="44"/>
        <v>0</v>
      </c>
      <c r="EE18" s="9"/>
      <c r="EF18" s="12"/>
      <c r="EG18" s="9">
        <f t="shared" ca="1" si="45"/>
        <v>0</v>
      </c>
      <c r="EH18" s="9"/>
      <c r="EI18" s="12"/>
      <c r="EJ18" s="9">
        <f t="shared" ca="1" si="46"/>
        <v>0</v>
      </c>
      <c r="EK18" s="9"/>
      <c r="EL18" s="151">
        <f t="shared" ca="1" si="47"/>
        <v>21.599999999999998</v>
      </c>
      <c r="EM18" s="338" t="str">
        <f t="shared" si="48"/>
        <v>Логинов Даниил - Бордаенко Елизавета</v>
      </c>
      <c r="EN18" s="338"/>
      <c r="EO18" s="338"/>
      <c r="EP18" s="14">
        <f t="shared" ca="1" si="49"/>
        <v>9</v>
      </c>
    </row>
    <row r="19" spans="1:146" s="32" customFormat="1" ht="15.75" thickBot="1" x14ac:dyDescent="0.3">
      <c r="A19" s="14">
        <f t="shared" si="50"/>
        <v>10</v>
      </c>
      <c r="B19" s="3" t="s">
        <v>102</v>
      </c>
      <c r="C19" s="12"/>
      <c r="D19" s="140">
        <f t="shared" ca="1" si="0"/>
        <v>0</v>
      </c>
      <c r="E19" s="30"/>
      <c r="F19" s="12"/>
      <c r="G19" s="140">
        <f t="shared" ca="1" si="1"/>
        <v>0</v>
      </c>
      <c r="H19" s="30"/>
      <c r="I19" s="12"/>
      <c r="J19" s="140">
        <f t="shared" ca="1" si="2"/>
        <v>0</v>
      </c>
      <c r="K19" s="30"/>
      <c r="L19" s="12"/>
      <c r="M19" s="140">
        <f t="shared" ca="1" si="3"/>
        <v>0</v>
      </c>
      <c r="N19" s="30"/>
      <c r="O19" s="12"/>
      <c r="P19" s="140">
        <f t="shared" ca="1" si="4"/>
        <v>0</v>
      </c>
      <c r="Q19" s="30"/>
      <c r="R19" s="12"/>
      <c r="S19" s="140">
        <f t="shared" ca="1" si="5"/>
        <v>0</v>
      </c>
      <c r="T19" s="30"/>
      <c r="U19" s="12"/>
      <c r="V19" s="140">
        <f t="shared" ca="1" si="6"/>
        <v>0</v>
      </c>
      <c r="W19" s="30"/>
      <c r="X19" s="12"/>
      <c r="Y19" s="140">
        <f t="shared" ca="1" si="7"/>
        <v>0</v>
      </c>
      <c r="Z19" s="30"/>
      <c r="AA19" s="12"/>
      <c r="AB19" s="140">
        <f t="shared" ca="1" si="8"/>
        <v>0</v>
      </c>
      <c r="AC19" s="30"/>
      <c r="AD19" s="12"/>
      <c r="AE19" s="140">
        <f t="shared" ca="1" si="9"/>
        <v>0</v>
      </c>
      <c r="AF19" s="30"/>
      <c r="AG19" s="12"/>
      <c r="AH19" s="140">
        <f t="shared" ca="1" si="10"/>
        <v>0</v>
      </c>
      <c r="AI19" s="30"/>
      <c r="AJ19" s="12"/>
      <c r="AK19" s="140">
        <f t="shared" ca="1" si="11"/>
        <v>0</v>
      </c>
      <c r="AL19" s="30"/>
      <c r="AM19" s="12">
        <v>7</v>
      </c>
      <c r="AN19" s="140">
        <f t="shared" ca="1" si="12"/>
        <v>2.8</v>
      </c>
      <c r="AO19" s="30"/>
      <c r="AP19" s="12">
        <v>7</v>
      </c>
      <c r="AQ19" s="140">
        <f t="shared" ca="1" si="13"/>
        <v>14.399999999999999</v>
      </c>
      <c r="AR19" s="30"/>
      <c r="AS19" s="12"/>
      <c r="AT19" s="140">
        <f t="shared" ca="1" si="14"/>
        <v>0</v>
      </c>
      <c r="AU19" s="30"/>
      <c r="AV19" s="12"/>
      <c r="AW19" s="140">
        <f t="shared" ca="1" si="15"/>
        <v>0</v>
      </c>
      <c r="AX19" s="30"/>
      <c r="AY19" s="12"/>
      <c r="AZ19" s="140">
        <f t="shared" ca="1" si="16"/>
        <v>0</v>
      </c>
      <c r="BA19" s="30"/>
      <c r="BB19" s="101"/>
      <c r="BC19" s="102">
        <f t="shared" ca="1" si="17"/>
        <v>0</v>
      </c>
      <c r="BD19" s="103"/>
      <c r="BE19" s="101"/>
      <c r="BF19" s="102">
        <f t="shared" ca="1" si="18"/>
        <v>0</v>
      </c>
      <c r="BG19" s="103"/>
      <c r="BH19" s="101"/>
      <c r="BI19" s="102">
        <f t="shared" ca="1" si="19"/>
        <v>0</v>
      </c>
      <c r="BJ19" s="103"/>
      <c r="BK19" s="150">
        <f t="shared" ca="1" si="20"/>
        <v>17.2</v>
      </c>
      <c r="BL19" s="12"/>
      <c r="BM19" s="30">
        <f t="shared" ca="1" si="21"/>
        <v>0</v>
      </c>
      <c r="BN19" s="30"/>
      <c r="BO19" s="12"/>
      <c r="BP19" s="30">
        <f t="shared" ca="1" si="22"/>
        <v>0</v>
      </c>
      <c r="BQ19" s="30"/>
      <c r="BR19" s="12"/>
      <c r="BS19" s="30">
        <f t="shared" ca="1" si="23"/>
        <v>0</v>
      </c>
      <c r="BT19" s="30"/>
      <c r="BU19" s="12"/>
      <c r="BV19" s="30">
        <f t="shared" ca="1" si="24"/>
        <v>0</v>
      </c>
      <c r="BW19" s="30"/>
      <c r="BX19" s="12"/>
      <c r="BY19" s="30">
        <f t="shared" ca="1" si="25"/>
        <v>0</v>
      </c>
      <c r="BZ19" s="30"/>
      <c r="CA19" s="12"/>
      <c r="CB19" s="30">
        <f t="shared" ca="1" si="26"/>
        <v>0</v>
      </c>
      <c r="CC19" s="30"/>
      <c r="CD19" s="12"/>
      <c r="CE19" s="30">
        <f t="shared" ca="1" si="27"/>
        <v>0</v>
      </c>
      <c r="CF19" s="30"/>
      <c r="CG19" s="12"/>
      <c r="CH19" s="30">
        <f t="shared" ca="1" si="28"/>
        <v>0</v>
      </c>
      <c r="CI19" s="30"/>
      <c r="CJ19" s="12"/>
      <c r="CK19" s="30">
        <f t="shared" ca="1" si="29"/>
        <v>0</v>
      </c>
      <c r="CL19" s="30"/>
      <c r="CM19" s="12"/>
      <c r="CN19" s="9">
        <f t="shared" ca="1" si="30"/>
        <v>0</v>
      </c>
      <c r="CO19" s="9"/>
      <c r="CP19" s="12"/>
      <c r="CQ19" s="9">
        <f t="shared" ca="1" si="31"/>
        <v>0</v>
      </c>
      <c r="CR19" s="9"/>
      <c r="CS19" s="12"/>
      <c r="CT19" s="9">
        <f t="shared" ca="1" si="32"/>
        <v>0</v>
      </c>
      <c r="CU19" s="9"/>
      <c r="CV19" s="12"/>
      <c r="CW19" s="9">
        <f t="shared" ca="1" si="33"/>
        <v>0</v>
      </c>
      <c r="CX19" s="9"/>
      <c r="CY19" s="12"/>
      <c r="CZ19" s="9">
        <f t="shared" ca="1" si="34"/>
        <v>0</v>
      </c>
      <c r="DA19" s="9"/>
      <c r="DB19" s="12"/>
      <c r="DC19" s="9">
        <f t="shared" ca="1" si="35"/>
        <v>0</v>
      </c>
      <c r="DD19" s="9"/>
      <c r="DE19" s="12"/>
      <c r="DF19" s="9">
        <f t="shared" ca="1" si="36"/>
        <v>0</v>
      </c>
      <c r="DG19" s="9"/>
      <c r="DH19" s="12"/>
      <c r="DI19" s="9">
        <f t="shared" ca="1" si="37"/>
        <v>0</v>
      </c>
      <c r="DJ19" s="9"/>
      <c r="DK19" s="12"/>
      <c r="DL19" s="9">
        <f t="shared" ca="1" si="38"/>
        <v>0</v>
      </c>
      <c r="DM19" s="9"/>
      <c r="DN19" s="12"/>
      <c r="DO19" s="9">
        <f t="shared" ca="1" si="39"/>
        <v>0</v>
      </c>
      <c r="DP19" s="9"/>
      <c r="DQ19" s="12"/>
      <c r="DR19" s="9">
        <f t="shared" ca="1" si="40"/>
        <v>0</v>
      </c>
      <c r="DS19" s="9"/>
      <c r="DT19" s="12"/>
      <c r="DU19" s="9">
        <f t="shared" ca="1" si="41"/>
        <v>0</v>
      </c>
      <c r="DV19" s="9"/>
      <c r="DW19" s="12"/>
      <c r="DX19" s="9">
        <f t="shared" ca="1" si="42"/>
        <v>0</v>
      </c>
      <c r="DY19" s="9"/>
      <c r="DZ19" s="12"/>
      <c r="EA19" s="9">
        <f t="shared" ca="1" si="43"/>
        <v>0</v>
      </c>
      <c r="EB19" s="9"/>
      <c r="EC19" s="12"/>
      <c r="ED19" s="9">
        <f t="shared" ca="1" si="44"/>
        <v>0</v>
      </c>
      <c r="EE19" s="9"/>
      <c r="EF19" s="12"/>
      <c r="EG19" s="9">
        <f t="shared" ca="1" si="45"/>
        <v>0</v>
      </c>
      <c r="EH19" s="9"/>
      <c r="EI19" s="12"/>
      <c r="EJ19" s="9">
        <f t="shared" ca="1" si="46"/>
        <v>0</v>
      </c>
      <c r="EK19" s="9"/>
      <c r="EL19" s="151">
        <f t="shared" ca="1" si="47"/>
        <v>17.2</v>
      </c>
      <c r="EM19" s="340" t="str">
        <f t="shared" si="48"/>
        <v>Башуров Алексей - Румянцева Алиса</v>
      </c>
      <c r="EN19" s="340"/>
      <c r="EO19" s="340"/>
      <c r="EP19" s="31">
        <f t="shared" ca="1" si="49"/>
        <v>10</v>
      </c>
    </row>
    <row r="20" spans="1:146" s="32" customFormat="1" ht="15.75" thickBot="1" x14ac:dyDescent="0.3">
      <c r="A20" s="14">
        <f t="shared" si="50"/>
        <v>11</v>
      </c>
      <c r="B20" s="3" t="s">
        <v>166</v>
      </c>
      <c r="C20" s="12"/>
      <c r="D20" s="140">
        <f t="shared" ca="1" si="0"/>
        <v>0</v>
      </c>
      <c r="E20" s="30"/>
      <c r="F20" s="12"/>
      <c r="G20" s="140">
        <f t="shared" ca="1" si="1"/>
        <v>0</v>
      </c>
      <c r="H20" s="30"/>
      <c r="I20" s="12"/>
      <c r="J20" s="140">
        <f t="shared" ca="1" si="2"/>
        <v>0</v>
      </c>
      <c r="K20" s="30"/>
      <c r="L20" s="12"/>
      <c r="M20" s="140">
        <f t="shared" ca="1" si="3"/>
        <v>0</v>
      </c>
      <c r="N20" s="30"/>
      <c r="O20" s="12"/>
      <c r="P20" s="140">
        <f t="shared" ca="1" si="4"/>
        <v>0</v>
      </c>
      <c r="Q20" s="30"/>
      <c r="R20" s="12"/>
      <c r="S20" s="140">
        <f t="shared" ca="1" si="5"/>
        <v>0</v>
      </c>
      <c r="T20" s="30"/>
      <c r="U20" s="12"/>
      <c r="V20" s="140">
        <f t="shared" ca="1" si="6"/>
        <v>0</v>
      </c>
      <c r="W20" s="30"/>
      <c r="X20" s="12"/>
      <c r="Y20" s="140">
        <f t="shared" ca="1" si="7"/>
        <v>0</v>
      </c>
      <c r="Z20" s="30"/>
      <c r="AA20" s="12"/>
      <c r="AB20" s="140">
        <f t="shared" ca="1" si="8"/>
        <v>0</v>
      </c>
      <c r="AC20" s="30"/>
      <c r="AD20" s="12"/>
      <c r="AE20" s="140">
        <f t="shared" ca="1" si="9"/>
        <v>0</v>
      </c>
      <c r="AF20" s="30"/>
      <c r="AG20" s="12"/>
      <c r="AH20" s="140">
        <f t="shared" ca="1" si="10"/>
        <v>0</v>
      </c>
      <c r="AI20" s="30"/>
      <c r="AJ20" s="12"/>
      <c r="AK20" s="140">
        <f t="shared" ca="1" si="11"/>
        <v>0</v>
      </c>
      <c r="AL20" s="30"/>
      <c r="AM20" s="12"/>
      <c r="AN20" s="140">
        <f t="shared" ca="1" si="12"/>
        <v>0</v>
      </c>
      <c r="AO20" s="30"/>
      <c r="AP20" s="12">
        <v>6</v>
      </c>
      <c r="AQ20" s="140">
        <f t="shared" ca="1" si="13"/>
        <v>16.8</v>
      </c>
      <c r="AR20" s="30"/>
      <c r="AS20" s="12"/>
      <c r="AT20" s="140">
        <f t="shared" ca="1" si="14"/>
        <v>0</v>
      </c>
      <c r="AU20" s="30"/>
      <c r="AV20" s="12"/>
      <c r="AW20" s="140">
        <f t="shared" ca="1" si="15"/>
        <v>0</v>
      </c>
      <c r="AX20" s="30"/>
      <c r="AY20" s="12"/>
      <c r="AZ20" s="140">
        <f t="shared" ca="1" si="16"/>
        <v>0</v>
      </c>
      <c r="BA20" s="30"/>
      <c r="BB20" s="101"/>
      <c r="BC20" s="102">
        <f t="shared" ca="1" si="17"/>
        <v>0</v>
      </c>
      <c r="BD20" s="103"/>
      <c r="BE20" s="101"/>
      <c r="BF20" s="102">
        <f t="shared" ca="1" si="18"/>
        <v>0</v>
      </c>
      <c r="BG20" s="103"/>
      <c r="BH20" s="101"/>
      <c r="BI20" s="102">
        <f t="shared" ca="1" si="19"/>
        <v>0</v>
      </c>
      <c r="BJ20" s="103"/>
      <c r="BK20" s="150">
        <f t="shared" ca="1" si="20"/>
        <v>16.8</v>
      </c>
      <c r="BL20" s="12"/>
      <c r="BM20" s="30">
        <f t="shared" ca="1" si="21"/>
        <v>0</v>
      </c>
      <c r="BN20" s="30"/>
      <c r="BO20" s="12"/>
      <c r="BP20" s="30">
        <f t="shared" ca="1" si="22"/>
        <v>0</v>
      </c>
      <c r="BQ20" s="30"/>
      <c r="BR20" s="12"/>
      <c r="BS20" s="30">
        <f t="shared" ca="1" si="23"/>
        <v>0</v>
      </c>
      <c r="BT20" s="30"/>
      <c r="BU20" s="12"/>
      <c r="BV20" s="30">
        <f t="shared" ca="1" si="24"/>
        <v>0</v>
      </c>
      <c r="BW20" s="30"/>
      <c r="BX20" s="12"/>
      <c r="BY20" s="30">
        <f t="shared" ca="1" si="25"/>
        <v>0</v>
      </c>
      <c r="BZ20" s="30"/>
      <c r="CA20" s="12"/>
      <c r="CB20" s="30">
        <f t="shared" ca="1" si="26"/>
        <v>0</v>
      </c>
      <c r="CC20" s="30"/>
      <c r="CD20" s="12"/>
      <c r="CE20" s="30">
        <f t="shared" ca="1" si="27"/>
        <v>0</v>
      </c>
      <c r="CF20" s="30"/>
      <c r="CG20" s="12"/>
      <c r="CH20" s="30">
        <f t="shared" ca="1" si="28"/>
        <v>0</v>
      </c>
      <c r="CI20" s="30"/>
      <c r="CJ20" s="12"/>
      <c r="CK20" s="30">
        <f t="shared" ca="1" si="29"/>
        <v>0</v>
      </c>
      <c r="CL20" s="30"/>
      <c r="CM20" s="12"/>
      <c r="CN20" s="9">
        <f t="shared" ca="1" si="30"/>
        <v>0</v>
      </c>
      <c r="CO20" s="9"/>
      <c r="CP20" s="12"/>
      <c r="CQ20" s="9">
        <f t="shared" ca="1" si="31"/>
        <v>0</v>
      </c>
      <c r="CR20" s="9"/>
      <c r="CS20" s="12"/>
      <c r="CT20" s="9">
        <f t="shared" ca="1" si="32"/>
        <v>0</v>
      </c>
      <c r="CU20" s="9"/>
      <c r="CV20" s="12"/>
      <c r="CW20" s="9">
        <f t="shared" ca="1" si="33"/>
        <v>0</v>
      </c>
      <c r="CX20" s="9"/>
      <c r="CY20" s="12"/>
      <c r="CZ20" s="9">
        <f t="shared" ca="1" si="34"/>
        <v>0</v>
      </c>
      <c r="DA20" s="9"/>
      <c r="DB20" s="12"/>
      <c r="DC20" s="9">
        <f t="shared" ca="1" si="35"/>
        <v>0</v>
      </c>
      <c r="DD20" s="9"/>
      <c r="DE20" s="12"/>
      <c r="DF20" s="9">
        <f t="shared" ca="1" si="36"/>
        <v>0</v>
      </c>
      <c r="DG20" s="9"/>
      <c r="DH20" s="12"/>
      <c r="DI20" s="9">
        <f t="shared" ca="1" si="37"/>
        <v>0</v>
      </c>
      <c r="DJ20" s="9"/>
      <c r="DK20" s="12"/>
      <c r="DL20" s="9">
        <f t="shared" ca="1" si="38"/>
        <v>0</v>
      </c>
      <c r="DM20" s="9"/>
      <c r="DN20" s="12"/>
      <c r="DO20" s="9">
        <f t="shared" ca="1" si="39"/>
        <v>0</v>
      </c>
      <c r="DP20" s="9"/>
      <c r="DQ20" s="12"/>
      <c r="DR20" s="9">
        <f t="shared" ca="1" si="40"/>
        <v>0</v>
      </c>
      <c r="DS20" s="9"/>
      <c r="DT20" s="12"/>
      <c r="DU20" s="9">
        <f t="shared" ca="1" si="41"/>
        <v>0</v>
      </c>
      <c r="DV20" s="9"/>
      <c r="DW20" s="12"/>
      <c r="DX20" s="9">
        <f t="shared" ca="1" si="42"/>
        <v>0</v>
      </c>
      <c r="DY20" s="9"/>
      <c r="DZ20" s="12"/>
      <c r="EA20" s="9">
        <f t="shared" ca="1" si="43"/>
        <v>0</v>
      </c>
      <c r="EB20" s="9"/>
      <c r="EC20" s="12"/>
      <c r="ED20" s="9">
        <f t="shared" ca="1" si="44"/>
        <v>0</v>
      </c>
      <c r="EE20" s="9"/>
      <c r="EF20" s="12"/>
      <c r="EG20" s="9">
        <f t="shared" ca="1" si="45"/>
        <v>0</v>
      </c>
      <c r="EH20" s="9"/>
      <c r="EI20" s="12"/>
      <c r="EJ20" s="9">
        <f t="shared" ca="1" si="46"/>
        <v>0</v>
      </c>
      <c r="EK20" s="9"/>
      <c r="EL20" s="151">
        <f t="shared" ca="1" si="47"/>
        <v>16.8</v>
      </c>
      <c r="EM20" s="340" t="str">
        <f t="shared" ref="EM20:EM21" si="51">B20</f>
        <v>Штумп Ярослав - Черненко Анна</v>
      </c>
      <c r="EN20" s="340"/>
      <c r="EO20" s="340"/>
      <c r="EP20" s="31">
        <f t="shared" ca="1" si="49"/>
        <v>11</v>
      </c>
    </row>
    <row r="21" spans="1:146" x14ac:dyDescent="0.25">
      <c r="A21" s="108">
        <f t="shared" si="50"/>
        <v>12</v>
      </c>
      <c r="B21" s="66" t="s">
        <v>101</v>
      </c>
      <c r="C21" s="35"/>
      <c r="D21" s="217">
        <f t="shared" ca="1" si="0"/>
        <v>0</v>
      </c>
      <c r="E21" s="61"/>
      <c r="F21" s="35"/>
      <c r="G21" s="217">
        <f t="shared" ca="1" si="1"/>
        <v>0</v>
      </c>
      <c r="H21" s="61"/>
      <c r="I21" s="35"/>
      <c r="J21" s="217">
        <f t="shared" ca="1" si="2"/>
        <v>0</v>
      </c>
      <c r="K21" s="61"/>
      <c r="L21" s="35"/>
      <c r="M21" s="217">
        <f t="shared" ca="1" si="3"/>
        <v>0</v>
      </c>
      <c r="N21" s="61"/>
      <c r="O21" s="35"/>
      <c r="P21" s="217">
        <f t="shared" ca="1" si="4"/>
        <v>0</v>
      </c>
      <c r="Q21" s="61"/>
      <c r="R21" s="35"/>
      <c r="S21" s="217">
        <f t="shared" ca="1" si="5"/>
        <v>0</v>
      </c>
      <c r="T21" s="61"/>
      <c r="U21" s="35"/>
      <c r="V21" s="217">
        <f t="shared" ca="1" si="6"/>
        <v>0</v>
      </c>
      <c r="W21" s="61"/>
      <c r="X21" s="35"/>
      <c r="Y21" s="217">
        <f t="shared" ca="1" si="7"/>
        <v>0</v>
      </c>
      <c r="Z21" s="61"/>
      <c r="AA21" s="35"/>
      <c r="AB21" s="217">
        <f t="shared" ca="1" si="8"/>
        <v>0</v>
      </c>
      <c r="AC21" s="61"/>
      <c r="AD21" s="35"/>
      <c r="AE21" s="217">
        <f t="shared" ca="1" si="9"/>
        <v>0</v>
      </c>
      <c r="AF21" s="61"/>
      <c r="AG21" s="35"/>
      <c r="AH21" s="217">
        <f t="shared" ca="1" si="10"/>
        <v>0</v>
      </c>
      <c r="AI21" s="61"/>
      <c r="AJ21" s="35"/>
      <c r="AK21" s="217">
        <f t="shared" ca="1" si="11"/>
        <v>0</v>
      </c>
      <c r="AL21" s="61"/>
      <c r="AM21" s="35">
        <v>6</v>
      </c>
      <c r="AN21" s="217">
        <f t="shared" ca="1" si="12"/>
        <v>2.8</v>
      </c>
      <c r="AO21" s="61"/>
      <c r="AP21" s="35">
        <v>9</v>
      </c>
      <c r="AQ21" s="217">
        <f t="shared" ca="1" si="13"/>
        <v>9.6</v>
      </c>
      <c r="AR21" s="61"/>
      <c r="AS21" s="35"/>
      <c r="AT21" s="217">
        <f t="shared" ca="1" si="14"/>
        <v>0</v>
      </c>
      <c r="AU21" s="61"/>
      <c r="AV21" s="35"/>
      <c r="AW21" s="217">
        <f t="shared" ca="1" si="15"/>
        <v>0</v>
      </c>
      <c r="AX21" s="61"/>
      <c r="AY21" s="35"/>
      <c r="AZ21" s="217">
        <f t="shared" ca="1" si="16"/>
        <v>0</v>
      </c>
      <c r="BA21" s="61"/>
      <c r="BB21" s="35"/>
      <c r="BC21" s="36">
        <f t="shared" ca="1" si="17"/>
        <v>0</v>
      </c>
      <c r="BD21" s="61"/>
      <c r="BE21" s="35"/>
      <c r="BF21" s="36">
        <f t="shared" ca="1" si="18"/>
        <v>0</v>
      </c>
      <c r="BG21" s="61"/>
      <c r="BH21" s="35"/>
      <c r="BI21" s="36">
        <f t="shared" ca="1" si="19"/>
        <v>0</v>
      </c>
      <c r="BJ21" s="61"/>
      <c r="BK21" s="243">
        <f t="shared" ca="1" si="20"/>
        <v>12.399999999999999</v>
      </c>
      <c r="BL21" s="35"/>
      <c r="BM21" s="61">
        <f t="shared" ca="1" si="21"/>
        <v>0</v>
      </c>
      <c r="BN21" s="61"/>
      <c r="BO21" s="35"/>
      <c r="BP21" s="61">
        <f t="shared" ca="1" si="22"/>
        <v>0</v>
      </c>
      <c r="BQ21" s="61"/>
      <c r="BR21" s="35"/>
      <c r="BS21" s="61">
        <f t="shared" ca="1" si="23"/>
        <v>0</v>
      </c>
      <c r="BT21" s="61"/>
      <c r="BU21" s="35"/>
      <c r="BV21" s="61">
        <f t="shared" ca="1" si="24"/>
        <v>0</v>
      </c>
      <c r="BW21" s="61"/>
      <c r="BX21" s="35"/>
      <c r="BY21" s="61">
        <f t="shared" ca="1" si="25"/>
        <v>0</v>
      </c>
      <c r="BZ21" s="61"/>
      <c r="CA21" s="35"/>
      <c r="CB21" s="61">
        <f t="shared" ca="1" si="26"/>
        <v>0</v>
      </c>
      <c r="CC21" s="61"/>
      <c r="CD21" s="35"/>
      <c r="CE21" s="61">
        <f t="shared" ca="1" si="27"/>
        <v>0</v>
      </c>
      <c r="CF21" s="61"/>
      <c r="CG21" s="35"/>
      <c r="CH21" s="61">
        <f t="shared" ca="1" si="28"/>
        <v>0</v>
      </c>
      <c r="CI21" s="61"/>
      <c r="CJ21" s="35"/>
      <c r="CK21" s="61">
        <f t="shared" ca="1" si="29"/>
        <v>0</v>
      </c>
      <c r="CL21" s="61"/>
      <c r="CM21" s="35"/>
      <c r="CN21" s="85">
        <f t="shared" ca="1" si="30"/>
        <v>0</v>
      </c>
      <c r="CO21" s="85"/>
      <c r="CP21" s="35"/>
      <c r="CQ21" s="85">
        <f t="shared" ca="1" si="31"/>
        <v>0</v>
      </c>
      <c r="CR21" s="85"/>
      <c r="CS21" s="35"/>
      <c r="CT21" s="85">
        <f t="shared" ca="1" si="32"/>
        <v>0</v>
      </c>
      <c r="CU21" s="85"/>
      <c r="CV21" s="35"/>
      <c r="CW21" s="85">
        <f t="shared" ca="1" si="33"/>
        <v>0</v>
      </c>
      <c r="CX21" s="85"/>
      <c r="CY21" s="35"/>
      <c r="CZ21" s="85">
        <f t="shared" ca="1" si="34"/>
        <v>0</v>
      </c>
      <c r="DA21" s="85"/>
      <c r="DB21" s="35"/>
      <c r="DC21" s="85">
        <f t="shared" ca="1" si="35"/>
        <v>0</v>
      </c>
      <c r="DD21" s="85"/>
      <c r="DE21" s="35"/>
      <c r="DF21" s="85">
        <f t="shared" ca="1" si="36"/>
        <v>0</v>
      </c>
      <c r="DG21" s="85"/>
      <c r="DH21" s="35"/>
      <c r="DI21" s="85">
        <f t="shared" ca="1" si="37"/>
        <v>0</v>
      </c>
      <c r="DJ21" s="85"/>
      <c r="DK21" s="35"/>
      <c r="DL21" s="85">
        <f t="shared" ca="1" si="38"/>
        <v>0</v>
      </c>
      <c r="DM21" s="85"/>
      <c r="DN21" s="35"/>
      <c r="DO21" s="85">
        <f t="shared" ca="1" si="39"/>
        <v>0</v>
      </c>
      <c r="DP21" s="85"/>
      <c r="DQ21" s="35"/>
      <c r="DR21" s="85">
        <f t="shared" ca="1" si="40"/>
        <v>0</v>
      </c>
      <c r="DS21" s="85"/>
      <c r="DT21" s="35"/>
      <c r="DU21" s="85">
        <f t="shared" ca="1" si="41"/>
        <v>0</v>
      </c>
      <c r="DV21" s="85"/>
      <c r="DW21" s="35"/>
      <c r="DX21" s="85">
        <f t="shared" ca="1" si="42"/>
        <v>0</v>
      </c>
      <c r="DY21" s="85"/>
      <c r="DZ21" s="35"/>
      <c r="EA21" s="85">
        <f t="shared" ca="1" si="43"/>
        <v>0</v>
      </c>
      <c r="EB21" s="85"/>
      <c r="EC21" s="35"/>
      <c r="ED21" s="85">
        <f t="shared" ca="1" si="44"/>
        <v>0</v>
      </c>
      <c r="EE21" s="85"/>
      <c r="EF21" s="35"/>
      <c r="EG21" s="85">
        <f t="shared" ca="1" si="45"/>
        <v>0</v>
      </c>
      <c r="EH21" s="85"/>
      <c r="EI21" s="35"/>
      <c r="EJ21" s="85">
        <f t="shared" ca="1" si="46"/>
        <v>0</v>
      </c>
      <c r="EK21" s="85"/>
      <c r="EL21" s="151">
        <f t="shared" ca="1" si="47"/>
        <v>12.399999999999999</v>
      </c>
      <c r="EM21" s="342" t="str">
        <f t="shared" si="51"/>
        <v>Цыганов Владислав - Волкова Александра</v>
      </c>
      <c r="EN21" s="342"/>
      <c r="EO21" s="342"/>
      <c r="EP21" s="228">
        <f t="shared" ca="1" si="49"/>
        <v>12</v>
      </c>
    </row>
    <row r="22" spans="1:146" x14ac:dyDescent="0.25">
      <c r="A22" s="108">
        <f t="shared" si="50"/>
        <v>13</v>
      </c>
      <c r="B22" s="116" t="s">
        <v>167</v>
      </c>
      <c r="C22" s="35"/>
      <c r="D22" s="217">
        <f t="shared" ca="1" si="0"/>
        <v>0</v>
      </c>
      <c r="E22" s="61"/>
      <c r="F22" s="35"/>
      <c r="G22" s="217">
        <f t="shared" ca="1" si="1"/>
        <v>0</v>
      </c>
      <c r="H22" s="61"/>
      <c r="I22" s="35"/>
      <c r="J22" s="217">
        <f t="shared" ca="1" si="2"/>
        <v>0</v>
      </c>
      <c r="K22" s="61"/>
      <c r="L22" s="35"/>
      <c r="M22" s="217">
        <f t="shared" ca="1" si="3"/>
        <v>0</v>
      </c>
      <c r="N22" s="61"/>
      <c r="O22" s="35"/>
      <c r="P22" s="217">
        <f t="shared" ca="1" si="4"/>
        <v>0</v>
      </c>
      <c r="Q22" s="61"/>
      <c r="R22" s="35"/>
      <c r="S22" s="217">
        <f t="shared" ca="1" si="5"/>
        <v>0</v>
      </c>
      <c r="T22" s="61"/>
      <c r="U22" s="35"/>
      <c r="V22" s="217">
        <f t="shared" ca="1" si="6"/>
        <v>0</v>
      </c>
      <c r="W22" s="61"/>
      <c r="X22" s="35"/>
      <c r="Y22" s="217">
        <f t="shared" ca="1" si="7"/>
        <v>0</v>
      </c>
      <c r="Z22" s="61"/>
      <c r="AA22" s="35"/>
      <c r="AB22" s="217">
        <f t="shared" ca="1" si="8"/>
        <v>0</v>
      </c>
      <c r="AC22" s="61"/>
      <c r="AD22" s="35"/>
      <c r="AE22" s="217">
        <f t="shared" ca="1" si="9"/>
        <v>0</v>
      </c>
      <c r="AF22" s="61"/>
      <c r="AG22" s="35"/>
      <c r="AH22" s="217">
        <f t="shared" ca="1" si="10"/>
        <v>0</v>
      </c>
      <c r="AI22" s="61"/>
      <c r="AJ22" s="35"/>
      <c r="AK22" s="217">
        <f t="shared" ca="1" si="11"/>
        <v>0</v>
      </c>
      <c r="AL22" s="61"/>
      <c r="AM22" s="35"/>
      <c r="AN22" s="217">
        <f t="shared" ca="1" si="12"/>
        <v>0</v>
      </c>
      <c r="AO22" s="61"/>
      <c r="AP22" s="35">
        <v>8</v>
      </c>
      <c r="AQ22" s="217">
        <f t="shared" ca="1" si="13"/>
        <v>12</v>
      </c>
      <c r="AR22" s="61"/>
      <c r="AS22" s="35"/>
      <c r="AT22" s="217">
        <f t="shared" ca="1" si="14"/>
        <v>0</v>
      </c>
      <c r="AU22" s="61"/>
      <c r="AV22" s="35"/>
      <c r="AW22" s="217">
        <f t="shared" ca="1" si="15"/>
        <v>0</v>
      </c>
      <c r="AX22" s="61"/>
      <c r="AY22" s="35"/>
      <c r="AZ22" s="217">
        <f t="shared" ca="1" si="16"/>
        <v>0</v>
      </c>
      <c r="BA22" s="61"/>
      <c r="BB22" s="35"/>
      <c r="BC22" s="36">
        <f t="shared" ca="1" si="17"/>
        <v>0</v>
      </c>
      <c r="BD22" s="61"/>
      <c r="BE22" s="35"/>
      <c r="BF22" s="36">
        <f t="shared" ca="1" si="18"/>
        <v>0</v>
      </c>
      <c r="BG22" s="61"/>
      <c r="BH22" s="35"/>
      <c r="BI22" s="36">
        <f t="shared" ca="1" si="19"/>
        <v>0</v>
      </c>
      <c r="BJ22" s="61"/>
      <c r="BK22" s="243">
        <f t="shared" ca="1" si="20"/>
        <v>12</v>
      </c>
      <c r="BL22" s="35"/>
      <c r="BM22" s="61">
        <f t="shared" ca="1" si="21"/>
        <v>0</v>
      </c>
      <c r="BN22" s="61"/>
      <c r="BO22" s="35"/>
      <c r="BP22" s="61">
        <f t="shared" ca="1" si="22"/>
        <v>0</v>
      </c>
      <c r="BQ22" s="61"/>
      <c r="BR22" s="35"/>
      <c r="BS22" s="61">
        <f t="shared" ca="1" si="23"/>
        <v>0</v>
      </c>
      <c r="BT22" s="61"/>
      <c r="BU22" s="35"/>
      <c r="BV22" s="61">
        <f t="shared" ca="1" si="24"/>
        <v>0</v>
      </c>
      <c r="BW22" s="61"/>
      <c r="BX22" s="35"/>
      <c r="BY22" s="61">
        <f t="shared" ca="1" si="25"/>
        <v>0</v>
      </c>
      <c r="BZ22" s="61"/>
      <c r="CA22" s="35"/>
      <c r="CB22" s="61">
        <f t="shared" ca="1" si="26"/>
        <v>0</v>
      </c>
      <c r="CC22" s="61"/>
      <c r="CD22" s="35"/>
      <c r="CE22" s="61">
        <f t="shared" ca="1" si="27"/>
        <v>0</v>
      </c>
      <c r="CF22" s="61"/>
      <c r="CG22" s="35"/>
      <c r="CH22" s="61">
        <f t="shared" ca="1" si="28"/>
        <v>0</v>
      </c>
      <c r="CI22" s="61"/>
      <c r="CJ22" s="35"/>
      <c r="CK22" s="61">
        <f t="shared" ca="1" si="29"/>
        <v>0</v>
      </c>
      <c r="CL22" s="61"/>
      <c r="CM22" s="35"/>
      <c r="CN22" s="85">
        <f t="shared" ca="1" si="30"/>
        <v>0</v>
      </c>
      <c r="CO22" s="85"/>
      <c r="CP22" s="35"/>
      <c r="CQ22" s="85">
        <f t="shared" ca="1" si="31"/>
        <v>0</v>
      </c>
      <c r="CR22" s="85"/>
      <c r="CS22" s="35"/>
      <c r="CT22" s="85">
        <f t="shared" ca="1" si="32"/>
        <v>0</v>
      </c>
      <c r="CU22" s="85"/>
      <c r="CV22" s="35"/>
      <c r="CW22" s="85">
        <f t="shared" ca="1" si="33"/>
        <v>0</v>
      </c>
      <c r="CX22" s="85"/>
      <c r="CY22" s="35"/>
      <c r="CZ22" s="85">
        <f t="shared" ca="1" si="34"/>
        <v>0</v>
      </c>
      <c r="DA22" s="85"/>
      <c r="DB22" s="35"/>
      <c r="DC22" s="85">
        <f t="shared" ca="1" si="35"/>
        <v>0</v>
      </c>
      <c r="DD22" s="85"/>
      <c r="DE22" s="35"/>
      <c r="DF22" s="85">
        <f t="shared" ca="1" si="36"/>
        <v>0</v>
      </c>
      <c r="DG22" s="85"/>
      <c r="DH22" s="35"/>
      <c r="DI22" s="85">
        <f t="shared" ca="1" si="37"/>
        <v>0</v>
      </c>
      <c r="DJ22" s="85"/>
      <c r="DK22" s="35"/>
      <c r="DL22" s="85">
        <f t="shared" ca="1" si="38"/>
        <v>0</v>
      </c>
      <c r="DM22" s="85"/>
      <c r="DN22" s="35"/>
      <c r="DO22" s="85">
        <f t="shared" ca="1" si="39"/>
        <v>0</v>
      </c>
      <c r="DP22" s="85"/>
      <c r="DQ22" s="35"/>
      <c r="DR22" s="85">
        <f t="shared" ca="1" si="40"/>
        <v>0</v>
      </c>
      <c r="DS22" s="85"/>
      <c r="DT22" s="35"/>
      <c r="DU22" s="85">
        <f t="shared" ca="1" si="41"/>
        <v>0</v>
      </c>
      <c r="DV22" s="85"/>
      <c r="DW22" s="35"/>
      <c r="DX22" s="85">
        <f t="shared" ca="1" si="42"/>
        <v>0</v>
      </c>
      <c r="DY22" s="85"/>
      <c r="DZ22" s="35"/>
      <c r="EA22" s="85">
        <f t="shared" ca="1" si="43"/>
        <v>0</v>
      </c>
      <c r="EB22" s="85"/>
      <c r="EC22" s="35"/>
      <c r="ED22" s="85">
        <f t="shared" ca="1" si="44"/>
        <v>0</v>
      </c>
      <c r="EE22" s="85"/>
      <c r="EF22" s="35"/>
      <c r="EG22" s="85">
        <f t="shared" ca="1" si="45"/>
        <v>0</v>
      </c>
      <c r="EH22" s="85"/>
      <c r="EI22" s="35"/>
      <c r="EJ22" s="85">
        <f t="shared" ca="1" si="46"/>
        <v>0</v>
      </c>
      <c r="EK22" s="85"/>
      <c r="EL22" s="151">
        <f t="shared" ca="1" si="47"/>
        <v>12</v>
      </c>
      <c r="EM22" s="342" t="str">
        <f t="shared" ref="EM22:EM23" si="52">B22</f>
        <v>Гостев Георгий - Краснова Валентина</v>
      </c>
      <c r="EN22" s="342"/>
      <c r="EO22" s="342"/>
      <c r="EP22" s="228">
        <f t="shared" ca="1" si="49"/>
        <v>13</v>
      </c>
    </row>
    <row r="23" spans="1:146" x14ac:dyDescent="0.25">
      <c r="A23" s="108">
        <f t="shared" si="50"/>
        <v>14</v>
      </c>
      <c r="B23" s="285" t="s">
        <v>100</v>
      </c>
      <c r="C23" s="35"/>
      <c r="D23" s="217">
        <f t="shared" ca="1" si="0"/>
        <v>0</v>
      </c>
      <c r="E23" s="61"/>
      <c r="F23" s="35"/>
      <c r="G23" s="217">
        <f t="shared" ca="1" si="1"/>
        <v>0</v>
      </c>
      <c r="H23" s="61"/>
      <c r="I23" s="35"/>
      <c r="J23" s="217">
        <f t="shared" ca="1" si="2"/>
        <v>0</v>
      </c>
      <c r="K23" s="61"/>
      <c r="L23" s="35"/>
      <c r="M23" s="217">
        <f t="shared" ca="1" si="3"/>
        <v>0</v>
      </c>
      <c r="N23" s="61"/>
      <c r="O23" s="35"/>
      <c r="P23" s="217">
        <f t="shared" ca="1" si="4"/>
        <v>0</v>
      </c>
      <c r="Q23" s="61"/>
      <c r="R23" s="35"/>
      <c r="S23" s="217">
        <f t="shared" ca="1" si="5"/>
        <v>0</v>
      </c>
      <c r="T23" s="61"/>
      <c r="U23" s="35"/>
      <c r="V23" s="217">
        <f t="shared" ca="1" si="6"/>
        <v>0</v>
      </c>
      <c r="W23" s="61"/>
      <c r="X23" s="35"/>
      <c r="Y23" s="217">
        <f t="shared" ca="1" si="7"/>
        <v>0</v>
      </c>
      <c r="Z23" s="61"/>
      <c r="AA23" s="35"/>
      <c r="AB23" s="217">
        <f t="shared" ca="1" si="8"/>
        <v>0</v>
      </c>
      <c r="AC23" s="61"/>
      <c r="AD23" s="35"/>
      <c r="AE23" s="217">
        <f t="shared" ca="1" si="9"/>
        <v>0</v>
      </c>
      <c r="AF23" s="61"/>
      <c r="AG23" s="35"/>
      <c r="AH23" s="217">
        <f t="shared" ca="1" si="10"/>
        <v>0</v>
      </c>
      <c r="AI23" s="61"/>
      <c r="AJ23" s="35"/>
      <c r="AK23" s="217">
        <f t="shared" ca="1" si="11"/>
        <v>0</v>
      </c>
      <c r="AL23" s="61"/>
      <c r="AM23" s="35">
        <v>4</v>
      </c>
      <c r="AN23" s="217">
        <f t="shared" ca="1" si="12"/>
        <v>8.3999999999999986</v>
      </c>
      <c r="AO23" s="61"/>
      <c r="AP23" s="35"/>
      <c r="AQ23" s="217">
        <f t="shared" ca="1" si="13"/>
        <v>0</v>
      </c>
      <c r="AR23" s="61"/>
      <c r="AS23" s="35"/>
      <c r="AT23" s="217">
        <f t="shared" ca="1" si="14"/>
        <v>0</v>
      </c>
      <c r="AU23" s="61"/>
      <c r="AV23" s="35"/>
      <c r="AW23" s="217">
        <f t="shared" ca="1" si="15"/>
        <v>0</v>
      </c>
      <c r="AX23" s="61"/>
      <c r="AY23" s="35"/>
      <c r="AZ23" s="217">
        <f t="shared" ca="1" si="16"/>
        <v>0</v>
      </c>
      <c r="BA23" s="61"/>
      <c r="BB23" s="35"/>
      <c r="BC23" s="36">
        <f t="shared" ca="1" si="17"/>
        <v>0</v>
      </c>
      <c r="BD23" s="61"/>
      <c r="BE23" s="35"/>
      <c r="BF23" s="36">
        <f t="shared" ca="1" si="18"/>
        <v>0</v>
      </c>
      <c r="BG23" s="61"/>
      <c r="BH23" s="35"/>
      <c r="BI23" s="36">
        <f t="shared" ca="1" si="19"/>
        <v>0</v>
      </c>
      <c r="BJ23" s="61"/>
      <c r="BK23" s="243">
        <f t="shared" ca="1" si="20"/>
        <v>8.3999999999999986</v>
      </c>
      <c r="BL23" s="35"/>
      <c r="BM23" s="61">
        <f t="shared" ca="1" si="21"/>
        <v>0</v>
      </c>
      <c r="BN23" s="61"/>
      <c r="BO23" s="35"/>
      <c r="BP23" s="61">
        <f t="shared" ca="1" si="22"/>
        <v>0</v>
      </c>
      <c r="BQ23" s="61"/>
      <c r="BR23" s="35"/>
      <c r="BS23" s="61">
        <f t="shared" ca="1" si="23"/>
        <v>0</v>
      </c>
      <c r="BT23" s="61"/>
      <c r="BU23" s="35"/>
      <c r="BV23" s="61">
        <f t="shared" ca="1" si="24"/>
        <v>0</v>
      </c>
      <c r="BW23" s="61"/>
      <c r="BX23" s="35"/>
      <c r="BY23" s="61">
        <f t="shared" ca="1" si="25"/>
        <v>0</v>
      </c>
      <c r="BZ23" s="61"/>
      <c r="CA23" s="35"/>
      <c r="CB23" s="61">
        <f t="shared" ca="1" si="26"/>
        <v>0</v>
      </c>
      <c r="CC23" s="61"/>
      <c r="CD23" s="35"/>
      <c r="CE23" s="61">
        <f t="shared" ca="1" si="27"/>
        <v>0</v>
      </c>
      <c r="CF23" s="61"/>
      <c r="CG23" s="35"/>
      <c r="CH23" s="61">
        <f t="shared" ca="1" si="28"/>
        <v>0</v>
      </c>
      <c r="CI23" s="61"/>
      <c r="CJ23" s="35"/>
      <c r="CK23" s="61">
        <f t="shared" ca="1" si="29"/>
        <v>0</v>
      </c>
      <c r="CL23" s="61"/>
      <c r="CM23" s="35"/>
      <c r="CN23" s="85">
        <f t="shared" ca="1" si="30"/>
        <v>0</v>
      </c>
      <c r="CO23" s="85"/>
      <c r="CP23" s="35"/>
      <c r="CQ23" s="85">
        <f t="shared" ca="1" si="31"/>
        <v>0</v>
      </c>
      <c r="CR23" s="85"/>
      <c r="CS23" s="35"/>
      <c r="CT23" s="85">
        <f t="shared" ca="1" si="32"/>
        <v>0</v>
      </c>
      <c r="CU23" s="85"/>
      <c r="CV23" s="35"/>
      <c r="CW23" s="85">
        <f t="shared" ca="1" si="33"/>
        <v>0</v>
      </c>
      <c r="CX23" s="85"/>
      <c r="CY23" s="35"/>
      <c r="CZ23" s="85">
        <f t="shared" ca="1" si="34"/>
        <v>0</v>
      </c>
      <c r="DA23" s="85"/>
      <c r="DB23" s="35"/>
      <c r="DC23" s="85">
        <f t="shared" ca="1" si="35"/>
        <v>0</v>
      </c>
      <c r="DD23" s="85"/>
      <c r="DE23" s="35"/>
      <c r="DF23" s="85">
        <f t="shared" ca="1" si="36"/>
        <v>0</v>
      </c>
      <c r="DG23" s="85"/>
      <c r="DH23" s="35"/>
      <c r="DI23" s="85">
        <f t="shared" ca="1" si="37"/>
        <v>0</v>
      </c>
      <c r="DJ23" s="85"/>
      <c r="DK23" s="35"/>
      <c r="DL23" s="85">
        <f t="shared" ca="1" si="38"/>
        <v>0</v>
      </c>
      <c r="DM23" s="85"/>
      <c r="DN23" s="35"/>
      <c r="DO23" s="85">
        <f t="shared" ca="1" si="39"/>
        <v>0</v>
      </c>
      <c r="DP23" s="85"/>
      <c r="DQ23" s="35"/>
      <c r="DR23" s="85">
        <f t="shared" ca="1" si="40"/>
        <v>0</v>
      </c>
      <c r="DS23" s="85"/>
      <c r="DT23" s="35"/>
      <c r="DU23" s="85">
        <f t="shared" ca="1" si="41"/>
        <v>0</v>
      </c>
      <c r="DV23" s="85"/>
      <c r="DW23" s="35"/>
      <c r="DX23" s="85">
        <f t="shared" ca="1" si="42"/>
        <v>0</v>
      </c>
      <c r="DY23" s="85"/>
      <c r="DZ23" s="35"/>
      <c r="EA23" s="85">
        <f t="shared" ca="1" si="43"/>
        <v>0</v>
      </c>
      <c r="EB23" s="85"/>
      <c r="EC23" s="35"/>
      <c r="ED23" s="85">
        <f t="shared" ca="1" si="44"/>
        <v>0</v>
      </c>
      <c r="EE23" s="85"/>
      <c r="EF23" s="35"/>
      <c r="EG23" s="85">
        <f t="shared" ca="1" si="45"/>
        <v>0</v>
      </c>
      <c r="EH23" s="85"/>
      <c r="EI23" s="35"/>
      <c r="EJ23" s="85">
        <f t="shared" ca="1" si="46"/>
        <v>0</v>
      </c>
      <c r="EK23" s="85"/>
      <c r="EL23" s="151">
        <f t="shared" ca="1" si="47"/>
        <v>8.3999999999999986</v>
      </c>
      <c r="EM23" s="342" t="str">
        <f t="shared" si="52"/>
        <v>Филатов Сергей - Галанова Вероника</v>
      </c>
      <c r="EN23" s="342"/>
      <c r="EO23" s="342"/>
      <c r="EP23" s="228">
        <f t="shared" ca="1" si="49"/>
        <v>14</v>
      </c>
    </row>
    <row r="24" spans="1:146" x14ac:dyDescent="0.25">
      <c r="A24" s="108">
        <f t="shared" si="50"/>
        <v>15</v>
      </c>
      <c r="B24" s="116" t="s">
        <v>35</v>
      </c>
      <c r="C24" s="35"/>
      <c r="D24" s="217">
        <f t="shared" ca="1" si="0"/>
        <v>0</v>
      </c>
      <c r="E24" s="61"/>
      <c r="F24" s="35"/>
      <c r="G24" s="217">
        <f t="shared" ca="1" si="1"/>
        <v>0</v>
      </c>
      <c r="H24" s="61"/>
      <c r="I24" s="35"/>
      <c r="J24" s="217">
        <f t="shared" ca="1" si="2"/>
        <v>0</v>
      </c>
      <c r="K24" s="61"/>
      <c r="L24" s="35"/>
      <c r="M24" s="217">
        <f t="shared" ca="1" si="3"/>
        <v>0</v>
      </c>
      <c r="N24" s="61"/>
      <c r="O24" s="35"/>
      <c r="P24" s="217">
        <f t="shared" ca="1" si="4"/>
        <v>0</v>
      </c>
      <c r="Q24" s="61"/>
      <c r="R24" s="35"/>
      <c r="S24" s="217">
        <f t="shared" ca="1" si="5"/>
        <v>0</v>
      </c>
      <c r="T24" s="61"/>
      <c r="U24" s="35"/>
      <c r="V24" s="217">
        <f t="shared" ca="1" si="6"/>
        <v>0</v>
      </c>
      <c r="W24" s="61"/>
      <c r="X24" s="35"/>
      <c r="Y24" s="217">
        <f t="shared" ca="1" si="7"/>
        <v>0</v>
      </c>
      <c r="Z24" s="61"/>
      <c r="AA24" s="35"/>
      <c r="AB24" s="217">
        <f t="shared" ca="1" si="8"/>
        <v>0</v>
      </c>
      <c r="AC24" s="61"/>
      <c r="AD24" s="35"/>
      <c r="AE24" s="217">
        <f t="shared" ca="1" si="9"/>
        <v>0</v>
      </c>
      <c r="AF24" s="61"/>
      <c r="AG24" s="35"/>
      <c r="AH24" s="217">
        <f t="shared" ca="1" si="10"/>
        <v>0</v>
      </c>
      <c r="AI24" s="61"/>
      <c r="AJ24" s="35">
        <v>6</v>
      </c>
      <c r="AK24" s="217">
        <f t="shared" ca="1" si="11"/>
        <v>2.8</v>
      </c>
      <c r="AL24" s="61"/>
      <c r="AM24" s="35"/>
      <c r="AN24" s="217">
        <f t="shared" ca="1" si="12"/>
        <v>0</v>
      </c>
      <c r="AO24" s="61"/>
      <c r="AP24" s="35"/>
      <c r="AQ24" s="217">
        <f t="shared" ca="1" si="13"/>
        <v>0</v>
      </c>
      <c r="AR24" s="61"/>
      <c r="AS24" s="35"/>
      <c r="AT24" s="217">
        <f t="shared" ca="1" si="14"/>
        <v>0</v>
      </c>
      <c r="AU24" s="61"/>
      <c r="AV24" s="35"/>
      <c r="AW24" s="217">
        <f t="shared" ca="1" si="15"/>
        <v>0</v>
      </c>
      <c r="AX24" s="61"/>
      <c r="AY24" s="35"/>
      <c r="AZ24" s="217">
        <f t="shared" ca="1" si="16"/>
        <v>0</v>
      </c>
      <c r="BA24" s="61"/>
      <c r="BB24" s="35"/>
      <c r="BC24" s="36">
        <f t="shared" ca="1" si="17"/>
        <v>0</v>
      </c>
      <c r="BD24" s="61"/>
      <c r="BE24" s="35"/>
      <c r="BF24" s="36">
        <f t="shared" ca="1" si="18"/>
        <v>0</v>
      </c>
      <c r="BG24" s="61"/>
      <c r="BH24" s="35"/>
      <c r="BI24" s="36">
        <f t="shared" ca="1" si="19"/>
        <v>0</v>
      </c>
      <c r="BJ24" s="61"/>
      <c r="BK24" s="243">
        <f t="shared" ca="1" si="20"/>
        <v>2.8</v>
      </c>
      <c r="BL24" s="35"/>
      <c r="BM24" s="61">
        <f t="shared" ca="1" si="21"/>
        <v>0</v>
      </c>
      <c r="BN24" s="61"/>
      <c r="BO24" s="35"/>
      <c r="BP24" s="61">
        <f t="shared" ca="1" si="22"/>
        <v>0</v>
      </c>
      <c r="BQ24" s="61"/>
      <c r="BR24" s="35"/>
      <c r="BS24" s="61">
        <f t="shared" ca="1" si="23"/>
        <v>0</v>
      </c>
      <c r="BT24" s="61"/>
      <c r="BU24" s="35"/>
      <c r="BV24" s="61">
        <f t="shared" ca="1" si="24"/>
        <v>0</v>
      </c>
      <c r="BW24" s="61"/>
      <c r="BX24" s="35"/>
      <c r="BY24" s="61">
        <f t="shared" ca="1" si="25"/>
        <v>0</v>
      </c>
      <c r="BZ24" s="61"/>
      <c r="CA24" s="35"/>
      <c r="CB24" s="61">
        <f t="shared" ca="1" si="26"/>
        <v>0</v>
      </c>
      <c r="CC24" s="61"/>
      <c r="CD24" s="35"/>
      <c r="CE24" s="61">
        <f t="shared" ca="1" si="27"/>
        <v>0</v>
      </c>
      <c r="CF24" s="61"/>
      <c r="CG24" s="35"/>
      <c r="CH24" s="61">
        <f t="shared" ca="1" si="28"/>
        <v>0</v>
      </c>
      <c r="CI24" s="61"/>
      <c r="CJ24" s="35"/>
      <c r="CK24" s="61">
        <f t="shared" ca="1" si="29"/>
        <v>0</v>
      </c>
      <c r="CL24" s="61"/>
      <c r="CM24" s="35"/>
      <c r="CN24" s="85">
        <f t="shared" ca="1" si="30"/>
        <v>0</v>
      </c>
      <c r="CO24" s="61"/>
      <c r="CP24" s="35"/>
      <c r="CQ24" s="85">
        <f t="shared" ca="1" si="31"/>
        <v>0</v>
      </c>
      <c r="CR24" s="61"/>
      <c r="CS24" s="35"/>
      <c r="CT24" s="85">
        <f t="shared" ca="1" si="32"/>
        <v>0</v>
      </c>
      <c r="CU24" s="61"/>
      <c r="CV24" s="35"/>
      <c r="CW24" s="85">
        <f t="shared" ca="1" si="33"/>
        <v>0</v>
      </c>
      <c r="CX24" s="61"/>
      <c r="CY24" s="35"/>
      <c r="CZ24" s="85">
        <f t="shared" ca="1" si="34"/>
        <v>0</v>
      </c>
      <c r="DA24" s="61"/>
      <c r="DB24" s="35"/>
      <c r="DC24" s="85">
        <f t="shared" ca="1" si="35"/>
        <v>0</v>
      </c>
      <c r="DD24" s="61"/>
      <c r="DE24" s="35"/>
      <c r="DF24" s="85">
        <f t="shared" ca="1" si="36"/>
        <v>0</v>
      </c>
      <c r="DG24" s="61"/>
      <c r="DH24" s="35"/>
      <c r="DI24" s="85">
        <f t="shared" ca="1" si="37"/>
        <v>0</v>
      </c>
      <c r="DJ24" s="61"/>
      <c r="DK24" s="35"/>
      <c r="DL24" s="85">
        <f t="shared" ca="1" si="38"/>
        <v>0</v>
      </c>
      <c r="DM24" s="61"/>
      <c r="DN24" s="35"/>
      <c r="DO24" s="85">
        <f t="shared" ca="1" si="39"/>
        <v>0</v>
      </c>
      <c r="DP24" s="61"/>
      <c r="DQ24" s="35"/>
      <c r="DR24" s="85">
        <f t="shared" ca="1" si="40"/>
        <v>0</v>
      </c>
      <c r="DS24" s="61"/>
      <c r="DT24" s="35"/>
      <c r="DU24" s="85">
        <f t="shared" ca="1" si="41"/>
        <v>0</v>
      </c>
      <c r="DV24" s="61"/>
      <c r="DW24" s="35"/>
      <c r="DX24" s="85">
        <f t="shared" ca="1" si="42"/>
        <v>0</v>
      </c>
      <c r="DY24" s="61"/>
      <c r="DZ24" s="35"/>
      <c r="EA24" s="85">
        <f t="shared" ca="1" si="43"/>
        <v>0</v>
      </c>
      <c r="EB24" s="61"/>
      <c r="EC24" s="35"/>
      <c r="ED24" s="85">
        <f t="shared" ca="1" si="44"/>
        <v>0</v>
      </c>
      <c r="EE24" s="61"/>
      <c r="EF24" s="35"/>
      <c r="EG24" s="85">
        <f t="shared" ca="1" si="45"/>
        <v>0</v>
      </c>
      <c r="EH24" s="61"/>
      <c r="EI24" s="35"/>
      <c r="EJ24" s="85">
        <f t="shared" ca="1" si="46"/>
        <v>0</v>
      </c>
      <c r="EK24" s="61"/>
      <c r="EL24" s="151">
        <f t="shared" ca="1" si="47"/>
        <v>2.8</v>
      </c>
      <c r="EM24" s="342" t="str">
        <f t="shared" ref="EM24" si="53">B24</f>
        <v>Ромазанов Тимур - Ромазанова Алина</v>
      </c>
      <c r="EN24" s="342"/>
      <c r="EO24" s="342"/>
      <c r="EP24" s="228">
        <f t="shared" ref="EP24" ca="1" si="54">IF(EL24&gt;0,RANK(EL24,$EL$10:$EL$34),0)</f>
        <v>15</v>
      </c>
    </row>
    <row r="25" spans="1:146" x14ac:dyDescent="0.25">
      <c r="A25" s="108">
        <f t="shared" si="50"/>
        <v>16</v>
      </c>
      <c r="B25" s="116" t="s">
        <v>20</v>
      </c>
      <c r="C25" s="35"/>
      <c r="D25" s="217">
        <f t="shared" ca="1" si="0"/>
        <v>0</v>
      </c>
      <c r="E25" s="61"/>
      <c r="F25" s="35"/>
      <c r="G25" s="217">
        <f t="shared" ca="1" si="1"/>
        <v>0</v>
      </c>
      <c r="H25" s="61"/>
      <c r="I25" s="35"/>
      <c r="J25" s="217">
        <f t="shared" ca="1" si="2"/>
        <v>0</v>
      </c>
      <c r="K25" s="61"/>
      <c r="L25" s="35"/>
      <c r="M25" s="217">
        <f t="shared" ca="1" si="3"/>
        <v>0</v>
      </c>
      <c r="N25" s="61"/>
      <c r="O25" s="35"/>
      <c r="P25" s="217">
        <f t="shared" ca="1" si="4"/>
        <v>0</v>
      </c>
      <c r="Q25" s="61"/>
      <c r="R25" s="35"/>
      <c r="S25" s="217">
        <f t="shared" ca="1" si="5"/>
        <v>0</v>
      </c>
      <c r="T25" s="61"/>
      <c r="U25" s="35"/>
      <c r="V25" s="217">
        <f t="shared" ca="1" si="6"/>
        <v>0</v>
      </c>
      <c r="W25" s="61"/>
      <c r="X25" s="35"/>
      <c r="Y25" s="217">
        <f t="shared" ca="1" si="7"/>
        <v>0</v>
      </c>
      <c r="Z25" s="61"/>
      <c r="AA25" s="35"/>
      <c r="AB25" s="217">
        <f t="shared" ca="1" si="8"/>
        <v>0</v>
      </c>
      <c r="AC25" s="61"/>
      <c r="AD25" s="35"/>
      <c r="AE25" s="217">
        <f t="shared" ca="1" si="9"/>
        <v>0</v>
      </c>
      <c r="AF25" s="61"/>
      <c r="AG25" s="35"/>
      <c r="AH25" s="217">
        <f t="shared" ca="1" si="10"/>
        <v>0</v>
      </c>
      <c r="AI25" s="61"/>
      <c r="AJ25" s="35">
        <v>7</v>
      </c>
      <c r="AK25" s="217">
        <f t="shared" ca="1" si="11"/>
        <v>2.8</v>
      </c>
      <c r="AL25" s="61"/>
      <c r="AM25" s="35"/>
      <c r="AN25" s="217">
        <f t="shared" ca="1" si="12"/>
        <v>0</v>
      </c>
      <c r="AO25" s="61"/>
      <c r="AP25" s="35"/>
      <c r="AQ25" s="217">
        <f t="shared" ca="1" si="13"/>
        <v>0</v>
      </c>
      <c r="AR25" s="61"/>
      <c r="AS25" s="35"/>
      <c r="AT25" s="217">
        <f t="shared" ca="1" si="14"/>
        <v>0</v>
      </c>
      <c r="AU25" s="61"/>
      <c r="AV25" s="35"/>
      <c r="AW25" s="217">
        <f t="shared" ca="1" si="15"/>
        <v>0</v>
      </c>
      <c r="AX25" s="61"/>
      <c r="AY25" s="35"/>
      <c r="AZ25" s="217">
        <f t="shared" ca="1" si="16"/>
        <v>0</v>
      </c>
      <c r="BA25" s="61"/>
      <c r="BB25" s="35"/>
      <c r="BC25" s="36">
        <f t="shared" ca="1" si="17"/>
        <v>0</v>
      </c>
      <c r="BD25" s="61"/>
      <c r="BE25" s="35"/>
      <c r="BF25" s="36">
        <f t="shared" ca="1" si="18"/>
        <v>0</v>
      </c>
      <c r="BG25" s="61"/>
      <c r="BH25" s="35"/>
      <c r="BI25" s="36">
        <f t="shared" ca="1" si="19"/>
        <v>0</v>
      </c>
      <c r="BJ25" s="61"/>
      <c r="BK25" s="243">
        <f t="shared" ca="1" si="20"/>
        <v>2.8</v>
      </c>
      <c r="BL25" s="35"/>
      <c r="BM25" s="61">
        <f t="shared" ca="1" si="21"/>
        <v>0</v>
      </c>
      <c r="BN25" s="61"/>
      <c r="BO25" s="35"/>
      <c r="BP25" s="61">
        <f t="shared" ca="1" si="22"/>
        <v>0</v>
      </c>
      <c r="BQ25" s="61"/>
      <c r="BR25" s="35"/>
      <c r="BS25" s="61">
        <f t="shared" ca="1" si="23"/>
        <v>0</v>
      </c>
      <c r="BT25" s="61"/>
      <c r="BU25" s="35"/>
      <c r="BV25" s="61">
        <f t="shared" ca="1" si="24"/>
        <v>0</v>
      </c>
      <c r="BW25" s="61"/>
      <c r="BX25" s="35"/>
      <c r="BY25" s="61">
        <f t="shared" ca="1" si="25"/>
        <v>0</v>
      </c>
      <c r="BZ25" s="61"/>
      <c r="CA25" s="35"/>
      <c r="CB25" s="61">
        <f t="shared" ca="1" si="26"/>
        <v>0</v>
      </c>
      <c r="CC25" s="61"/>
      <c r="CD25" s="35"/>
      <c r="CE25" s="61">
        <f t="shared" ca="1" si="27"/>
        <v>0</v>
      </c>
      <c r="CF25" s="61"/>
      <c r="CG25" s="35"/>
      <c r="CH25" s="61">
        <f t="shared" ca="1" si="28"/>
        <v>0</v>
      </c>
      <c r="CI25" s="61"/>
      <c r="CJ25" s="35"/>
      <c r="CK25" s="61">
        <f t="shared" ca="1" si="29"/>
        <v>0</v>
      </c>
      <c r="CL25" s="61"/>
      <c r="CM25" s="35"/>
      <c r="CN25" s="85">
        <f t="shared" ca="1" si="30"/>
        <v>0</v>
      </c>
      <c r="CO25" s="85"/>
      <c r="CP25" s="35"/>
      <c r="CQ25" s="85">
        <f t="shared" ca="1" si="31"/>
        <v>0</v>
      </c>
      <c r="CR25" s="85"/>
      <c r="CS25" s="35"/>
      <c r="CT25" s="85">
        <f t="shared" ca="1" si="32"/>
        <v>0</v>
      </c>
      <c r="CU25" s="85"/>
      <c r="CV25" s="35"/>
      <c r="CW25" s="85">
        <f t="shared" ca="1" si="33"/>
        <v>0</v>
      </c>
      <c r="CX25" s="85"/>
      <c r="CY25" s="35"/>
      <c r="CZ25" s="85">
        <f t="shared" ca="1" si="34"/>
        <v>0</v>
      </c>
      <c r="DA25" s="85"/>
      <c r="DB25" s="35"/>
      <c r="DC25" s="85">
        <f t="shared" ca="1" si="35"/>
        <v>0</v>
      </c>
      <c r="DD25" s="85"/>
      <c r="DE25" s="35"/>
      <c r="DF25" s="85">
        <f t="shared" ca="1" si="36"/>
        <v>0</v>
      </c>
      <c r="DG25" s="85"/>
      <c r="DH25" s="35"/>
      <c r="DI25" s="85">
        <f t="shared" ca="1" si="37"/>
        <v>0</v>
      </c>
      <c r="DJ25" s="85"/>
      <c r="DK25" s="35"/>
      <c r="DL25" s="85">
        <f t="shared" ca="1" si="38"/>
        <v>0</v>
      </c>
      <c r="DM25" s="85"/>
      <c r="DN25" s="35"/>
      <c r="DO25" s="85">
        <f t="shared" ca="1" si="39"/>
        <v>0</v>
      </c>
      <c r="DP25" s="85"/>
      <c r="DQ25" s="35"/>
      <c r="DR25" s="85">
        <f t="shared" ca="1" si="40"/>
        <v>0</v>
      </c>
      <c r="DS25" s="85"/>
      <c r="DT25" s="35"/>
      <c r="DU25" s="85">
        <f t="shared" ca="1" si="41"/>
        <v>0</v>
      </c>
      <c r="DV25" s="85"/>
      <c r="DW25" s="35"/>
      <c r="DX25" s="85">
        <f t="shared" ca="1" si="42"/>
        <v>0</v>
      </c>
      <c r="DY25" s="85"/>
      <c r="DZ25" s="35"/>
      <c r="EA25" s="85">
        <f t="shared" ca="1" si="43"/>
        <v>0</v>
      </c>
      <c r="EB25" s="85"/>
      <c r="EC25" s="35"/>
      <c r="ED25" s="85">
        <f t="shared" ca="1" si="44"/>
        <v>0</v>
      </c>
      <c r="EE25" s="85"/>
      <c r="EF25" s="35"/>
      <c r="EG25" s="85">
        <f t="shared" ca="1" si="45"/>
        <v>0</v>
      </c>
      <c r="EH25" s="85"/>
      <c r="EI25" s="35"/>
      <c r="EJ25" s="85">
        <f t="shared" ca="1" si="46"/>
        <v>0</v>
      </c>
      <c r="EK25" s="85"/>
      <c r="EL25" s="151">
        <f t="shared" ca="1" si="47"/>
        <v>2.8</v>
      </c>
      <c r="EM25" s="342" t="str">
        <f t="shared" ref="EM25" si="55">B25</f>
        <v>Савченко Александр - Новокшонова Полина</v>
      </c>
      <c r="EN25" s="342"/>
      <c r="EO25" s="342"/>
      <c r="EP25" s="228">
        <f t="shared" ref="EP25" ca="1" si="56">IF(EL25&gt;0,RANK(EL25,$EL$10:$EL$34),0)</f>
        <v>15</v>
      </c>
    </row>
    <row r="26" spans="1:146" x14ac:dyDescent="0.25">
      <c r="A26" s="108">
        <f t="shared" si="50"/>
        <v>17</v>
      </c>
      <c r="B26" s="260" t="s">
        <v>68</v>
      </c>
      <c r="C26" s="35"/>
      <c r="D26" s="217">
        <f t="shared" ca="1" si="0"/>
        <v>0</v>
      </c>
      <c r="E26" s="61"/>
      <c r="F26" s="35"/>
      <c r="G26" s="217">
        <f t="shared" ca="1" si="1"/>
        <v>0</v>
      </c>
      <c r="H26" s="61"/>
      <c r="I26" s="35"/>
      <c r="J26" s="217">
        <f t="shared" ca="1" si="2"/>
        <v>0</v>
      </c>
      <c r="K26" s="61"/>
      <c r="L26" s="35"/>
      <c r="M26" s="217">
        <f t="shared" ca="1" si="3"/>
        <v>0</v>
      </c>
      <c r="N26" s="61"/>
      <c r="O26" s="35"/>
      <c r="P26" s="217">
        <f t="shared" ca="1" si="4"/>
        <v>0</v>
      </c>
      <c r="Q26" s="61"/>
      <c r="R26" s="35"/>
      <c r="S26" s="217">
        <f t="shared" ca="1" si="5"/>
        <v>0</v>
      </c>
      <c r="T26" s="61"/>
      <c r="U26" s="35"/>
      <c r="V26" s="217">
        <f t="shared" ca="1" si="6"/>
        <v>0</v>
      </c>
      <c r="W26" s="61"/>
      <c r="X26" s="35"/>
      <c r="Y26" s="217">
        <f t="shared" ca="1" si="7"/>
        <v>0</v>
      </c>
      <c r="Z26" s="61"/>
      <c r="AA26" s="35"/>
      <c r="AB26" s="217">
        <f t="shared" ca="1" si="8"/>
        <v>0</v>
      </c>
      <c r="AC26" s="61"/>
      <c r="AD26" s="35"/>
      <c r="AE26" s="217">
        <f t="shared" ca="1" si="9"/>
        <v>0</v>
      </c>
      <c r="AF26" s="61"/>
      <c r="AG26" s="35"/>
      <c r="AH26" s="217">
        <f t="shared" ca="1" si="10"/>
        <v>0</v>
      </c>
      <c r="AI26" s="61"/>
      <c r="AJ26" s="35">
        <v>3</v>
      </c>
      <c r="AK26" s="217">
        <f t="shared" ca="1" si="11"/>
        <v>11.2</v>
      </c>
      <c r="AL26" s="61"/>
      <c r="AM26" s="35"/>
      <c r="AN26" s="217">
        <f t="shared" ca="1" si="12"/>
        <v>0</v>
      </c>
      <c r="AO26" s="61"/>
      <c r="AP26" s="35"/>
      <c r="AQ26" s="217">
        <f t="shared" ca="1" si="13"/>
        <v>0</v>
      </c>
      <c r="AR26" s="61"/>
      <c r="AS26" s="35">
        <v>6</v>
      </c>
      <c r="AT26" s="217">
        <f t="shared" ca="1" si="14"/>
        <v>14</v>
      </c>
      <c r="AU26" s="61"/>
      <c r="AV26" s="35"/>
      <c r="AW26" s="217">
        <f t="shared" ca="1" si="15"/>
        <v>0</v>
      </c>
      <c r="AX26" s="61"/>
      <c r="AY26" s="35"/>
      <c r="AZ26" s="217">
        <f t="shared" ca="1" si="16"/>
        <v>0</v>
      </c>
      <c r="BA26" s="61"/>
      <c r="BB26" s="35"/>
      <c r="BC26" s="36">
        <f t="shared" ca="1" si="17"/>
        <v>0</v>
      </c>
      <c r="BD26" s="61"/>
      <c r="BE26" s="35"/>
      <c r="BF26" s="36">
        <f t="shared" ca="1" si="18"/>
        <v>0</v>
      </c>
      <c r="BG26" s="61"/>
      <c r="BH26" s="35"/>
      <c r="BI26" s="36">
        <f t="shared" ca="1" si="19"/>
        <v>0</v>
      </c>
      <c r="BJ26" s="61"/>
      <c r="BK26" s="243">
        <f t="shared" ca="1" si="20"/>
        <v>25.2</v>
      </c>
      <c r="BL26" s="35"/>
      <c r="BM26" s="61">
        <f t="shared" ca="1" si="21"/>
        <v>0</v>
      </c>
      <c r="BN26" s="61"/>
      <c r="BO26" s="35"/>
      <c r="BP26" s="61">
        <f t="shared" ca="1" si="22"/>
        <v>0</v>
      </c>
      <c r="BQ26" s="61"/>
      <c r="BR26" s="35"/>
      <c r="BS26" s="61">
        <f t="shared" ca="1" si="23"/>
        <v>0</v>
      </c>
      <c r="BT26" s="61"/>
      <c r="BU26" s="35"/>
      <c r="BV26" s="61">
        <f t="shared" ca="1" si="24"/>
        <v>0</v>
      </c>
      <c r="BW26" s="61"/>
      <c r="BX26" s="35"/>
      <c r="BY26" s="61">
        <f t="shared" ca="1" si="25"/>
        <v>0</v>
      </c>
      <c r="BZ26" s="61"/>
      <c r="CA26" s="35"/>
      <c r="CB26" s="61">
        <f t="shared" ca="1" si="26"/>
        <v>0</v>
      </c>
      <c r="CC26" s="61"/>
      <c r="CD26" s="35"/>
      <c r="CE26" s="61">
        <f t="shared" ca="1" si="27"/>
        <v>0</v>
      </c>
      <c r="CF26" s="61"/>
      <c r="CG26" s="35"/>
      <c r="CH26" s="61">
        <f t="shared" ca="1" si="28"/>
        <v>0</v>
      </c>
      <c r="CI26" s="61"/>
      <c r="CJ26" s="35"/>
      <c r="CK26" s="61">
        <f t="shared" ca="1" si="29"/>
        <v>0</v>
      </c>
      <c r="CL26" s="61"/>
      <c r="CM26" s="35"/>
      <c r="CN26" s="85">
        <f t="shared" ca="1" si="30"/>
        <v>0</v>
      </c>
      <c r="CO26" s="85"/>
      <c r="CP26" s="35"/>
      <c r="CQ26" s="85">
        <f t="shared" ca="1" si="31"/>
        <v>0</v>
      </c>
      <c r="CR26" s="85"/>
      <c r="CS26" s="35"/>
      <c r="CT26" s="85">
        <f t="shared" ca="1" si="32"/>
        <v>0</v>
      </c>
      <c r="CU26" s="85"/>
      <c r="CV26" s="35"/>
      <c r="CW26" s="85">
        <f t="shared" ca="1" si="33"/>
        <v>0</v>
      </c>
      <c r="CX26" s="85"/>
      <c r="CY26" s="35"/>
      <c r="CZ26" s="85">
        <f t="shared" ca="1" si="34"/>
        <v>0</v>
      </c>
      <c r="DA26" s="85"/>
      <c r="DB26" s="35"/>
      <c r="DC26" s="85">
        <f t="shared" ca="1" si="35"/>
        <v>0</v>
      </c>
      <c r="DD26" s="85"/>
      <c r="DE26" s="35"/>
      <c r="DF26" s="85">
        <f t="shared" ca="1" si="36"/>
        <v>0</v>
      </c>
      <c r="DG26" s="85"/>
      <c r="DH26" s="35"/>
      <c r="DI26" s="85">
        <f t="shared" ca="1" si="37"/>
        <v>0</v>
      </c>
      <c r="DJ26" s="85"/>
      <c r="DK26" s="35"/>
      <c r="DL26" s="85">
        <f t="shared" ca="1" si="38"/>
        <v>0</v>
      </c>
      <c r="DM26" s="85"/>
      <c r="DN26" s="35"/>
      <c r="DO26" s="85">
        <f t="shared" ca="1" si="39"/>
        <v>0</v>
      </c>
      <c r="DP26" s="85"/>
      <c r="DQ26" s="35"/>
      <c r="DR26" s="85">
        <f t="shared" ca="1" si="40"/>
        <v>0</v>
      </c>
      <c r="DS26" s="85"/>
      <c r="DT26" s="35"/>
      <c r="DU26" s="85">
        <f t="shared" ca="1" si="41"/>
        <v>0</v>
      </c>
      <c r="DV26" s="85"/>
      <c r="DW26" s="35"/>
      <c r="DX26" s="85">
        <f t="shared" ca="1" si="42"/>
        <v>0</v>
      </c>
      <c r="DY26" s="85"/>
      <c r="DZ26" s="35"/>
      <c r="EA26" s="85">
        <f t="shared" ca="1" si="43"/>
        <v>0</v>
      </c>
      <c r="EB26" s="85"/>
      <c r="EC26" s="35"/>
      <c r="ED26" s="85">
        <f t="shared" ca="1" si="44"/>
        <v>0</v>
      </c>
      <c r="EE26" s="85"/>
      <c r="EF26" s="35"/>
      <c r="EG26" s="85">
        <f t="shared" ca="1" si="45"/>
        <v>0</v>
      </c>
      <c r="EH26" s="85"/>
      <c r="EI26" s="35"/>
      <c r="EJ26" s="85">
        <f t="shared" ca="1" si="46"/>
        <v>0</v>
      </c>
      <c r="EK26" s="85"/>
      <c r="EL26" s="151">
        <v>0</v>
      </c>
      <c r="EM26" s="342" t="str">
        <f t="shared" ref="EM26" si="57">B26</f>
        <v>Мох Елисей - Захарова Марианна (Распалась!)</v>
      </c>
      <c r="EN26" s="342"/>
      <c r="EO26" s="342"/>
      <c r="EP26" s="228">
        <f t="shared" ref="EP26" si="58">IF(EL26&gt;0,RANK(EL26,$EL$10:$EL$34),0)</f>
        <v>0</v>
      </c>
    </row>
    <row r="27" spans="1:146" x14ac:dyDescent="0.25">
      <c r="A27" s="86"/>
      <c r="B27" s="89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92"/>
      <c r="BL27" s="89"/>
      <c r="BM27" s="88"/>
      <c r="BN27" s="88"/>
      <c r="BO27" s="89"/>
      <c r="BP27" s="88"/>
      <c r="BQ27" s="88"/>
      <c r="BR27" s="89"/>
      <c r="BS27" s="88"/>
      <c r="BT27" s="88"/>
      <c r="BU27" s="89"/>
      <c r="BV27" s="88"/>
      <c r="BW27" s="88"/>
      <c r="BX27" s="89"/>
      <c r="BY27" s="88"/>
      <c r="BZ27" s="88"/>
      <c r="CA27" s="89"/>
      <c r="CB27" s="88"/>
      <c r="CC27" s="88"/>
      <c r="CD27" s="89"/>
      <c r="CE27" s="88"/>
      <c r="CF27" s="88"/>
      <c r="CG27" s="89"/>
      <c r="CH27" s="88"/>
      <c r="CI27" s="88"/>
      <c r="CJ27" s="89"/>
      <c r="CK27" s="88"/>
      <c r="CL27" s="88"/>
      <c r="CM27" s="89"/>
      <c r="CN27" s="88"/>
      <c r="CO27" s="88"/>
      <c r="CP27" s="89"/>
      <c r="CQ27" s="88"/>
      <c r="CR27" s="88"/>
      <c r="CS27" s="89"/>
      <c r="CT27" s="88"/>
      <c r="CU27" s="88"/>
      <c r="CV27" s="89"/>
      <c r="CW27" s="88"/>
      <c r="CX27" s="88"/>
      <c r="CY27" s="89"/>
      <c r="CZ27" s="88"/>
      <c r="DA27" s="88"/>
      <c r="DB27" s="89"/>
      <c r="DC27" s="88"/>
      <c r="DD27" s="88"/>
      <c r="DE27" s="89"/>
      <c r="DF27" s="88"/>
      <c r="DG27" s="88"/>
      <c r="DH27" s="89"/>
      <c r="DI27" s="88"/>
      <c r="DJ27" s="88"/>
      <c r="DK27" s="89"/>
      <c r="DL27" s="88"/>
      <c r="DM27" s="88"/>
      <c r="DN27" s="89"/>
      <c r="DO27" s="88"/>
      <c r="DP27" s="88"/>
      <c r="DQ27" s="89"/>
      <c r="DR27" s="88"/>
      <c r="DS27" s="88"/>
      <c r="DT27" s="89"/>
      <c r="DU27" s="88"/>
      <c r="DV27" s="88"/>
      <c r="DW27" s="89"/>
      <c r="DX27" s="88"/>
      <c r="DY27" s="88"/>
      <c r="DZ27" s="89"/>
      <c r="EA27" s="88"/>
      <c r="EB27" s="88"/>
      <c r="EC27" s="89"/>
      <c r="ED27" s="88"/>
      <c r="EE27" s="88"/>
      <c r="EF27" s="89"/>
      <c r="EG27" s="88"/>
      <c r="EH27" s="88"/>
      <c r="EI27" s="89"/>
      <c r="EJ27" s="88"/>
      <c r="EK27" s="88"/>
      <c r="EL27" s="92"/>
      <c r="EM27" s="286"/>
      <c r="EN27" s="286"/>
      <c r="EO27" s="286"/>
      <c r="EP27" s="86"/>
    </row>
    <row r="28" spans="1:146" x14ac:dyDescent="0.25">
      <c r="A28" s="86"/>
      <c r="B28" s="89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92"/>
      <c r="BL28" s="89"/>
      <c r="BM28" s="88"/>
      <c r="BN28" s="88"/>
      <c r="BO28" s="89"/>
      <c r="BP28" s="88"/>
      <c r="BQ28" s="88"/>
      <c r="BR28" s="89"/>
      <c r="BS28" s="88"/>
      <c r="BT28" s="88"/>
      <c r="BU28" s="89"/>
      <c r="BV28" s="88"/>
      <c r="BW28" s="88"/>
      <c r="BX28" s="89"/>
      <c r="BY28" s="88"/>
      <c r="BZ28" s="88"/>
      <c r="CA28" s="89"/>
      <c r="CB28" s="88"/>
      <c r="CC28" s="88"/>
      <c r="CD28" s="89"/>
      <c r="CE28" s="88"/>
      <c r="CF28" s="88"/>
      <c r="CG28" s="89"/>
      <c r="CH28" s="88"/>
      <c r="CI28" s="88"/>
      <c r="CJ28" s="89"/>
      <c r="CK28" s="88"/>
      <c r="CL28" s="88"/>
      <c r="CM28" s="89"/>
      <c r="CN28" s="88"/>
      <c r="CO28" s="88"/>
      <c r="CP28" s="89"/>
      <c r="CQ28" s="88"/>
      <c r="CR28" s="88"/>
      <c r="CS28" s="89"/>
      <c r="CT28" s="88"/>
      <c r="CU28" s="88"/>
      <c r="CV28" s="89"/>
      <c r="CW28" s="88"/>
      <c r="CX28" s="88"/>
      <c r="CY28" s="89"/>
      <c r="CZ28" s="88"/>
      <c r="DA28" s="88"/>
      <c r="DB28" s="89"/>
      <c r="DC28" s="88"/>
      <c r="DD28" s="88"/>
      <c r="DE28" s="89"/>
      <c r="DF28" s="88"/>
      <c r="DG28" s="88"/>
      <c r="DH28" s="89"/>
      <c r="DI28" s="88"/>
      <c r="DJ28" s="88"/>
      <c r="DK28" s="89"/>
      <c r="DL28" s="88"/>
      <c r="DM28" s="88"/>
      <c r="DN28" s="89"/>
      <c r="DO28" s="88"/>
      <c r="DP28" s="88"/>
      <c r="DQ28" s="89"/>
      <c r="DR28" s="88"/>
      <c r="DS28" s="88"/>
      <c r="DT28" s="89"/>
      <c r="DU28" s="88"/>
      <c r="DV28" s="88"/>
      <c r="DW28" s="89"/>
      <c r="DX28" s="88"/>
      <c r="DY28" s="88"/>
      <c r="DZ28" s="89"/>
      <c r="EA28" s="88"/>
      <c r="EB28" s="88"/>
      <c r="EC28" s="89"/>
      <c r="ED28" s="88"/>
      <c r="EE28" s="88"/>
      <c r="EF28" s="89"/>
      <c r="EG28" s="88"/>
      <c r="EH28" s="88"/>
      <c r="EI28" s="89"/>
      <c r="EJ28" s="88"/>
      <c r="EK28" s="88"/>
      <c r="EL28" s="92"/>
      <c r="EM28" s="286"/>
      <c r="EN28" s="286"/>
      <c r="EO28" s="286"/>
      <c r="EP28" s="86"/>
    </row>
    <row r="29" spans="1:146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92"/>
      <c r="BL29" s="89"/>
      <c r="BM29" s="88"/>
      <c r="BN29" s="88"/>
      <c r="BO29" s="89"/>
      <c r="BP29" s="88"/>
      <c r="BQ29" s="88"/>
      <c r="BR29" s="89"/>
      <c r="BS29" s="88"/>
      <c r="BT29" s="88"/>
      <c r="BU29" s="89"/>
      <c r="BV29" s="88"/>
      <c r="BW29" s="88"/>
      <c r="BX29" s="89"/>
      <c r="BY29" s="88"/>
      <c r="BZ29" s="88"/>
      <c r="CA29" s="89"/>
      <c r="CB29" s="88"/>
      <c r="CC29" s="88"/>
      <c r="CD29" s="89"/>
      <c r="CE29" s="88"/>
      <c r="CF29" s="88"/>
      <c r="CG29" s="89"/>
      <c r="CH29" s="88"/>
      <c r="CI29" s="88"/>
      <c r="CJ29" s="89"/>
      <c r="CK29" s="88"/>
      <c r="CL29" s="88"/>
      <c r="CM29" s="89"/>
      <c r="CN29" s="88"/>
      <c r="CO29" s="88"/>
      <c r="CP29" s="89"/>
      <c r="CQ29" s="88"/>
      <c r="CR29" s="88"/>
      <c r="CS29" s="89"/>
      <c r="CT29" s="88"/>
      <c r="CU29" s="88"/>
      <c r="CV29" s="89"/>
      <c r="CW29" s="88"/>
      <c r="CX29" s="88"/>
      <c r="CY29" s="89"/>
      <c r="CZ29" s="88"/>
      <c r="DA29" s="88"/>
      <c r="DB29" s="89"/>
      <c r="DC29" s="88"/>
      <c r="DD29" s="88"/>
      <c r="DE29" s="89"/>
      <c r="DF29" s="88"/>
      <c r="DG29" s="88"/>
      <c r="DH29" s="89"/>
      <c r="DI29" s="88"/>
      <c r="DJ29" s="88"/>
      <c r="DK29" s="89"/>
      <c r="DL29" s="88"/>
      <c r="DM29" s="88"/>
      <c r="DN29" s="89"/>
      <c r="DO29" s="88"/>
      <c r="DP29" s="88"/>
      <c r="DQ29" s="89"/>
      <c r="DR29" s="88"/>
      <c r="DS29" s="88"/>
      <c r="DT29" s="89"/>
      <c r="DU29" s="88"/>
      <c r="DV29" s="88"/>
      <c r="DW29" s="89"/>
      <c r="DX29" s="88"/>
      <c r="DY29" s="88"/>
      <c r="DZ29" s="89"/>
      <c r="EA29" s="88"/>
      <c r="EB29" s="88"/>
      <c r="EC29" s="89"/>
      <c r="ED29" s="88"/>
      <c r="EE29" s="88"/>
      <c r="EF29" s="89"/>
      <c r="EG29" s="88"/>
      <c r="EH29" s="88"/>
      <c r="EI29" s="89"/>
      <c r="EJ29" s="88"/>
      <c r="EK29" s="88"/>
      <c r="EL29" s="92"/>
      <c r="EM29" s="286"/>
      <c r="EN29" s="286"/>
      <c r="EO29" s="286"/>
      <c r="EP29" s="86"/>
    </row>
    <row r="30" spans="1:146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92"/>
      <c r="BL30" s="89"/>
      <c r="BM30" s="88"/>
      <c r="BN30" s="88"/>
      <c r="BO30" s="89"/>
      <c r="BP30" s="88"/>
      <c r="BQ30" s="88"/>
      <c r="BR30" s="89"/>
      <c r="BS30" s="88"/>
      <c r="BT30" s="88"/>
      <c r="BU30" s="89"/>
      <c r="BV30" s="88"/>
      <c r="BW30" s="88"/>
      <c r="BX30" s="89"/>
      <c r="BY30" s="88"/>
      <c r="BZ30" s="88"/>
      <c r="CA30" s="89"/>
      <c r="CB30" s="88"/>
      <c r="CC30" s="88"/>
      <c r="CD30" s="89"/>
      <c r="CE30" s="88"/>
      <c r="CF30" s="88"/>
      <c r="CG30" s="89"/>
      <c r="CH30" s="88"/>
      <c r="CI30" s="88"/>
      <c r="CJ30" s="89"/>
      <c r="CK30" s="88"/>
      <c r="CL30" s="88"/>
      <c r="CM30" s="89"/>
      <c r="CN30" s="88"/>
      <c r="CO30" s="88"/>
      <c r="CP30" s="89"/>
      <c r="CQ30" s="88"/>
      <c r="CR30" s="88"/>
      <c r="CS30" s="89"/>
      <c r="CT30" s="88"/>
      <c r="CU30" s="88"/>
      <c r="CV30" s="89"/>
      <c r="CW30" s="88"/>
      <c r="CX30" s="88"/>
      <c r="CY30" s="89"/>
      <c r="CZ30" s="88"/>
      <c r="DA30" s="88"/>
      <c r="DB30" s="89"/>
      <c r="DC30" s="88"/>
      <c r="DD30" s="88"/>
      <c r="DE30" s="89"/>
      <c r="DF30" s="88"/>
      <c r="DG30" s="88"/>
      <c r="DH30" s="89"/>
      <c r="DI30" s="88"/>
      <c r="DJ30" s="88"/>
      <c r="DK30" s="89"/>
      <c r="DL30" s="88"/>
      <c r="DM30" s="88"/>
      <c r="DN30" s="89"/>
      <c r="DO30" s="88"/>
      <c r="DP30" s="88"/>
      <c r="DQ30" s="89"/>
      <c r="DR30" s="88"/>
      <c r="DS30" s="88"/>
      <c r="DT30" s="89"/>
      <c r="DU30" s="88"/>
      <c r="DV30" s="88"/>
      <c r="DW30" s="89"/>
      <c r="DX30" s="88"/>
      <c r="DY30" s="88"/>
      <c r="DZ30" s="89"/>
      <c r="EA30" s="88"/>
      <c r="EB30" s="88"/>
      <c r="EC30" s="89"/>
      <c r="ED30" s="88"/>
      <c r="EE30" s="88"/>
      <c r="EF30" s="89"/>
      <c r="EG30" s="88"/>
      <c r="EH30" s="88"/>
      <c r="EI30" s="89"/>
      <c r="EJ30" s="88"/>
      <c r="EK30" s="88"/>
      <c r="EL30" s="92"/>
      <c r="EM30" s="286"/>
      <c r="EN30" s="286"/>
      <c r="EO30" s="286"/>
      <c r="EP30" s="86"/>
    </row>
    <row r="31" spans="1:146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92"/>
      <c r="BL31" s="89"/>
      <c r="BM31" s="88"/>
      <c r="BN31" s="88"/>
      <c r="BO31" s="89"/>
      <c r="BP31" s="88"/>
      <c r="BQ31" s="88"/>
      <c r="BR31" s="89"/>
      <c r="BS31" s="88"/>
      <c r="BT31" s="88"/>
      <c r="BU31" s="89"/>
      <c r="BV31" s="88"/>
      <c r="BW31" s="88"/>
      <c r="BX31" s="89"/>
      <c r="BY31" s="88"/>
      <c r="BZ31" s="88"/>
      <c r="CA31" s="89"/>
      <c r="CB31" s="88"/>
      <c r="CC31" s="88"/>
      <c r="CD31" s="89"/>
      <c r="CE31" s="88"/>
      <c r="CF31" s="88"/>
      <c r="CG31" s="89"/>
      <c r="CH31" s="88"/>
      <c r="CI31" s="88"/>
      <c r="CJ31" s="89"/>
      <c r="CK31" s="88"/>
      <c r="CL31" s="88"/>
      <c r="CM31" s="89"/>
      <c r="CN31" s="88"/>
      <c r="CO31" s="88"/>
      <c r="CP31" s="89"/>
      <c r="CQ31" s="88"/>
      <c r="CR31" s="88"/>
      <c r="CS31" s="89"/>
      <c r="CT31" s="88"/>
      <c r="CU31" s="88"/>
      <c r="CV31" s="89"/>
      <c r="CW31" s="88"/>
      <c r="CX31" s="88"/>
      <c r="CY31" s="89"/>
      <c r="CZ31" s="88"/>
      <c r="DA31" s="88"/>
      <c r="DB31" s="89"/>
      <c r="DC31" s="88"/>
      <c r="DD31" s="88"/>
      <c r="DE31" s="89"/>
      <c r="DF31" s="88"/>
      <c r="DG31" s="88"/>
      <c r="DH31" s="89"/>
      <c r="DI31" s="88"/>
      <c r="DJ31" s="88"/>
      <c r="DK31" s="89"/>
      <c r="DL31" s="88"/>
      <c r="DM31" s="88"/>
      <c r="DN31" s="89"/>
      <c r="DO31" s="88"/>
      <c r="DP31" s="88"/>
      <c r="DQ31" s="89"/>
      <c r="DR31" s="88"/>
      <c r="DS31" s="88"/>
      <c r="DT31" s="89"/>
      <c r="DU31" s="88"/>
      <c r="DV31" s="88"/>
      <c r="DW31" s="89"/>
      <c r="DX31" s="88"/>
      <c r="DY31" s="88"/>
      <c r="DZ31" s="89"/>
      <c r="EA31" s="88"/>
      <c r="EB31" s="88"/>
      <c r="EC31" s="89"/>
      <c r="ED31" s="88"/>
      <c r="EE31" s="88"/>
      <c r="EF31" s="89"/>
      <c r="EG31" s="88"/>
      <c r="EH31" s="88"/>
      <c r="EI31" s="89"/>
      <c r="EJ31" s="88"/>
      <c r="EK31" s="88"/>
      <c r="EL31" s="92"/>
      <c r="EM31" s="286"/>
      <c r="EN31" s="286"/>
      <c r="EO31" s="286"/>
      <c r="EP31" s="86"/>
    </row>
    <row r="32" spans="1:146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92"/>
      <c r="BL32" s="89"/>
      <c r="BM32" s="88"/>
      <c r="BN32" s="88"/>
      <c r="BO32" s="89"/>
      <c r="BP32" s="88"/>
      <c r="BQ32" s="88"/>
      <c r="BR32" s="89"/>
      <c r="BS32" s="88"/>
      <c r="BT32" s="88"/>
      <c r="BU32" s="89"/>
      <c r="BV32" s="88"/>
      <c r="BW32" s="88"/>
      <c r="BX32" s="89"/>
      <c r="BY32" s="88"/>
      <c r="BZ32" s="88"/>
      <c r="CA32" s="89"/>
      <c r="CB32" s="88"/>
      <c r="CC32" s="88"/>
      <c r="CD32" s="89"/>
      <c r="CE32" s="88"/>
      <c r="CF32" s="88"/>
      <c r="CG32" s="89"/>
      <c r="CH32" s="88"/>
      <c r="CI32" s="88"/>
      <c r="CJ32" s="89"/>
      <c r="CK32" s="88"/>
      <c r="CL32" s="88"/>
      <c r="CM32" s="89"/>
      <c r="CN32" s="88"/>
      <c r="CO32" s="88"/>
      <c r="CP32" s="89"/>
      <c r="CQ32" s="88"/>
      <c r="CR32" s="88"/>
      <c r="CS32" s="89"/>
      <c r="CT32" s="88"/>
      <c r="CU32" s="88"/>
      <c r="CV32" s="89"/>
      <c r="CW32" s="88"/>
      <c r="CX32" s="88"/>
      <c r="CY32" s="89"/>
      <c r="CZ32" s="88"/>
      <c r="DA32" s="88"/>
      <c r="DB32" s="89"/>
      <c r="DC32" s="88"/>
      <c r="DD32" s="88"/>
      <c r="DE32" s="89"/>
      <c r="DF32" s="88"/>
      <c r="DG32" s="88"/>
      <c r="DH32" s="89"/>
      <c r="DI32" s="88"/>
      <c r="DJ32" s="88"/>
      <c r="DK32" s="89"/>
      <c r="DL32" s="88"/>
      <c r="DM32" s="88"/>
      <c r="DN32" s="89"/>
      <c r="DO32" s="88"/>
      <c r="DP32" s="88"/>
      <c r="DQ32" s="89"/>
      <c r="DR32" s="88"/>
      <c r="DS32" s="88"/>
      <c r="DT32" s="89"/>
      <c r="DU32" s="88"/>
      <c r="DV32" s="88"/>
      <c r="DW32" s="89"/>
      <c r="DX32" s="88"/>
      <c r="DY32" s="88"/>
      <c r="DZ32" s="89"/>
      <c r="EA32" s="88"/>
      <c r="EB32" s="88"/>
      <c r="EC32" s="89"/>
      <c r="ED32" s="88"/>
      <c r="EE32" s="88"/>
      <c r="EF32" s="89"/>
      <c r="EG32" s="88"/>
      <c r="EH32" s="88"/>
      <c r="EI32" s="89"/>
      <c r="EJ32" s="88"/>
      <c r="EK32" s="88"/>
      <c r="EL32" s="92"/>
      <c r="EM32" s="286"/>
      <c r="EN32" s="286"/>
      <c r="EO32" s="286"/>
      <c r="EP32" s="86"/>
    </row>
    <row r="33" spans="1:146" x14ac:dyDescent="0.25">
      <c r="A33" s="86"/>
      <c r="B33" s="89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92"/>
      <c r="BL33" s="89"/>
      <c r="BM33" s="88"/>
      <c r="BN33" s="88"/>
      <c r="BO33" s="89"/>
      <c r="BP33" s="88"/>
      <c r="BQ33" s="88"/>
      <c r="BR33" s="89"/>
      <c r="BS33" s="88"/>
      <c r="BT33" s="88"/>
      <c r="BU33" s="89"/>
      <c r="BV33" s="88"/>
      <c r="BW33" s="88"/>
      <c r="BX33" s="89"/>
      <c r="BY33" s="88"/>
      <c r="BZ33" s="88"/>
      <c r="CA33" s="89"/>
      <c r="CB33" s="88"/>
      <c r="CC33" s="88"/>
      <c r="CD33" s="89"/>
      <c r="CE33" s="88"/>
      <c r="CF33" s="88"/>
      <c r="CG33" s="89"/>
      <c r="CH33" s="88"/>
      <c r="CI33" s="88"/>
      <c r="CJ33" s="89"/>
      <c r="CK33" s="88"/>
      <c r="CL33" s="88"/>
      <c r="CM33" s="89"/>
      <c r="CN33" s="88"/>
      <c r="CO33" s="88"/>
      <c r="CP33" s="89"/>
      <c r="CQ33" s="88"/>
      <c r="CR33" s="88"/>
      <c r="CS33" s="89"/>
      <c r="CT33" s="88"/>
      <c r="CU33" s="88"/>
      <c r="CV33" s="89"/>
      <c r="CW33" s="88"/>
      <c r="CX33" s="88"/>
      <c r="CY33" s="89"/>
      <c r="CZ33" s="88"/>
      <c r="DA33" s="88"/>
      <c r="DB33" s="89"/>
      <c r="DC33" s="88"/>
      <c r="DD33" s="88"/>
      <c r="DE33" s="89"/>
      <c r="DF33" s="88"/>
      <c r="DG33" s="88"/>
      <c r="DH33" s="89"/>
      <c r="DI33" s="88"/>
      <c r="DJ33" s="88"/>
      <c r="DK33" s="89"/>
      <c r="DL33" s="88"/>
      <c r="DM33" s="88"/>
      <c r="DN33" s="89"/>
      <c r="DO33" s="88"/>
      <c r="DP33" s="88"/>
      <c r="DQ33" s="89"/>
      <c r="DR33" s="88"/>
      <c r="DS33" s="88"/>
      <c r="DT33" s="89"/>
      <c r="DU33" s="88"/>
      <c r="DV33" s="88"/>
      <c r="DW33" s="89"/>
      <c r="DX33" s="88"/>
      <c r="DY33" s="88"/>
      <c r="DZ33" s="89"/>
      <c r="EA33" s="88"/>
      <c r="EB33" s="88"/>
      <c r="EC33" s="89"/>
      <c r="ED33" s="88"/>
      <c r="EE33" s="88"/>
      <c r="EF33" s="89"/>
      <c r="EG33" s="88"/>
      <c r="EH33" s="88"/>
      <c r="EI33" s="89"/>
      <c r="EJ33" s="88"/>
      <c r="EK33" s="88"/>
      <c r="EL33" s="92"/>
      <c r="EM33" s="286"/>
      <c r="EN33" s="286"/>
      <c r="EO33" s="286"/>
      <c r="EP33" s="86"/>
    </row>
    <row r="34" spans="1:146" x14ac:dyDescent="0.25">
      <c r="A34" s="86"/>
      <c r="B34" s="91"/>
      <c r="C34" s="89"/>
      <c r="D34" s="88"/>
      <c r="E34" s="88"/>
      <c r="F34" s="89"/>
      <c r="G34" s="88"/>
      <c r="H34" s="88"/>
      <c r="I34" s="89"/>
      <c r="J34" s="88"/>
      <c r="K34" s="88"/>
      <c r="L34" s="89"/>
      <c r="M34" s="88"/>
      <c r="N34" s="88"/>
      <c r="O34" s="89"/>
      <c r="P34" s="88"/>
      <c r="Q34" s="88"/>
      <c r="R34" s="89"/>
      <c r="S34" s="88"/>
      <c r="T34" s="88"/>
      <c r="U34" s="89"/>
      <c r="V34" s="88"/>
      <c r="W34" s="88"/>
      <c r="X34" s="89"/>
      <c r="Y34" s="88"/>
      <c r="Z34" s="88"/>
      <c r="AA34" s="89"/>
      <c r="AB34" s="88"/>
      <c r="AC34" s="88"/>
      <c r="AD34" s="89"/>
      <c r="AE34" s="88"/>
      <c r="AF34" s="88"/>
      <c r="AG34" s="89"/>
      <c r="AH34" s="88"/>
      <c r="AI34" s="88"/>
      <c r="AJ34" s="89"/>
      <c r="AK34" s="88"/>
      <c r="AL34" s="88"/>
      <c r="AM34" s="89"/>
      <c r="AN34" s="88"/>
      <c r="AO34" s="88"/>
      <c r="AP34" s="89"/>
      <c r="AQ34" s="88"/>
      <c r="AR34" s="88"/>
      <c r="AS34" s="89"/>
      <c r="AT34" s="88"/>
      <c r="AU34" s="88"/>
      <c r="AV34" s="89"/>
      <c r="AW34" s="88"/>
      <c r="AX34" s="88"/>
      <c r="AY34" s="89"/>
      <c r="AZ34" s="88"/>
      <c r="BA34" s="88"/>
      <c r="BB34" s="89"/>
      <c r="BC34" s="88"/>
      <c r="BD34" s="88"/>
      <c r="BE34" s="89"/>
      <c r="BF34" s="88"/>
      <c r="BG34" s="88"/>
      <c r="BH34" s="89"/>
      <c r="BI34" s="88"/>
      <c r="BJ34" s="88"/>
      <c r="BK34" s="92"/>
      <c r="BL34" s="89"/>
      <c r="BM34" s="88"/>
      <c r="BN34" s="88"/>
      <c r="BO34" s="89"/>
      <c r="BP34" s="88"/>
      <c r="BQ34" s="88"/>
      <c r="BR34" s="89"/>
      <c r="BS34" s="88"/>
      <c r="BT34" s="88"/>
      <c r="BU34" s="89"/>
      <c r="BV34" s="88"/>
      <c r="BW34" s="88"/>
      <c r="BX34" s="89"/>
      <c r="BY34" s="88"/>
      <c r="BZ34" s="88"/>
      <c r="CA34" s="89"/>
      <c r="CB34" s="88"/>
      <c r="CC34" s="88"/>
      <c r="CD34" s="89"/>
      <c r="CE34" s="88"/>
      <c r="CF34" s="88"/>
      <c r="CG34" s="89"/>
      <c r="CH34" s="88"/>
      <c r="CI34" s="88"/>
      <c r="CJ34" s="89"/>
      <c r="CK34" s="88"/>
      <c r="CL34" s="88"/>
      <c r="CM34" s="89"/>
      <c r="CN34" s="88"/>
      <c r="CO34" s="88"/>
      <c r="CP34" s="89"/>
      <c r="CQ34" s="88"/>
      <c r="CR34" s="88"/>
      <c r="CS34" s="89"/>
      <c r="CT34" s="88"/>
      <c r="CU34" s="88"/>
      <c r="CV34" s="89"/>
      <c r="CW34" s="88"/>
      <c r="CX34" s="88"/>
      <c r="CY34" s="89"/>
      <c r="CZ34" s="88"/>
      <c r="DA34" s="88"/>
      <c r="DB34" s="89"/>
      <c r="DC34" s="88"/>
      <c r="DD34" s="88"/>
      <c r="DE34" s="89"/>
      <c r="DF34" s="88"/>
      <c r="DG34" s="88"/>
      <c r="DH34" s="89"/>
      <c r="DI34" s="88"/>
      <c r="DJ34" s="88"/>
      <c r="DK34" s="89"/>
      <c r="DL34" s="88"/>
      <c r="DM34" s="88"/>
      <c r="DN34" s="89"/>
      <c r="DO34" s="88"/>
      <c r="DP34" s="88"/>
      <c r="DQ34" s="89"/>
      <c r="DR34" s="88"/>
      <c r="DS34" s="88"/>
      <c r="DT34" s="89"/>
      <c r="DU34" s="88"/>
      <c r="DV34" s="88"/>
      <c r="DW34" s="89"/>
      <c r="DX34" s="88"/>
      <c r="DY34" s="88"/>
      <c r="DZ34" s="89"/>
      <c r="EA34" s="88"/>
      <c r="EB34" s="88"/>
      <c r="EC34" s="89"/>
      <c r="ED34" s="88"/>
      <c r="EE34" s="88"/>
      <c r="EF34" s="89"/>
      <c r="EG34" s="88"/>
      <c r="EH34" s="88"/>
      <c r="EI34" s="89"/>
      <c r="EJ34" s="88"/>
      <c r="EK34" s="88"/>
      <c r="EL34" s="92"/>
      <c r="EM34" s="286"/>
      <c r="EN34" s="286"/>
      <c r="EO34" s="286"/>
      <c r="EP34" s="86"/>
    </row>
  </sheetData>
  <sortState ref="B10:EL26">
    <sortCondition descending="1" ref="EL10"/>
  </sortState>
  <mergeCells count="210">
    <mergeCell ref="BO5:BQ5"/>
    <mergeCell ref="BO6:BQ6"/>
    <mergeCell ref="CA8:CC8"/>
    <mergeCell ref="BL5:BN5"/>
    <mergeCell ref="BL6:BN6"/>
    <mergeCell ref="O7:Q7"/>
    <mergeCell ref="O8:Q8"/>
    <mergeCell ref="CM8:CO8"/>
    <mergeCell ref="DQ5:DS5"/>
    <mergeCell ref="DQ6:DS6"/>
    <mergeCell ref="DQ7:DS7"/>
    <mergeCell ref="DQ8:DS8"/>
    <mergeCell ref="CS5:CU5"/>
    <mergeCell ref="CS6:CU6"/>
    <mergeCell ref="CP5:CR5"/>
    <mergeCell ref="CP6:CR6"/>
    <mergeCell ref="CV5:CX5"/>
    <mergeCell ref="CV6:CX6"/>
    <mergeCell ref="CY5:DA5"/>
    <mergeCell ref="CY6:DA6"/>
    <mergeCell ref="DE5:DG5"/>
    <mergeCell ref="DE6:DG6"/>
    <mergeCell ref="DB5:DD5"/>
    <mergeCell ref="DB6:DD6"/>
    <mergeCell ref="BU5:BW5"/>
    <mergeCell ref="BU6:BW6"/>
    <mergeCell ref="BU7:BW7"/>
    <mergeCell ref="BU8:BW8"/>
    <mergeCell ref="BX5:BZ5"/>
    <mergeCell ref="BX6:BZ6"/>
    <mergeCell ref="BX7:BZ7"/>
    <mergeCell ref="CG5:CI5"/>
    <mergeCell ref="CJ5:CL5"/>
    <mergeCell ref="CD6:CF6"/>
    <mergeCell ref="CG6:CI6"/>
    <mergeCell ref="CJ6:CL6"/>
    <mergeCell ref="L5:N5"/>
    <mergeCell ref="I7:K7"/>
    <mergeCell ref="AJ7:AL7"/>
    <mergeCell ref="AM5:AO5"/>
    <mergeCell ref="AM6:AO6"/>
    <mergeCell ref="R5:T5"/>
    <mergeCell ref="R6:T6"/>
    <mergeCell ref="U7:W7"/>
    <mergeCell ref="R7:T7"/>
    <mergeCell ref="L6:N6"/>
    <mergeCell ref="L7:N7"/>
    <mergeCell ref="U5:W5"/>
    <mergeCell ref="U6:W6"/>
    <mergeCell ref="X5:Z5"/>
    <mergeCell ref="X6:Z6"/>
    <mergeCell ref="X7:Z7"/>
    <mergeCell ref="AA5:AC5"/>
    <mergeCell ref="AA6:AC6"/>
    <mergeCell ref="AA7:AC7"/>
    <mergeCell ref="AG6:AI6"/>
    <mergeCell ref="AG7:AI7"/>
    <mergeCell ref="I5:K5"/>
    <mergeCell ref="O5:Q5"/>
    <mergeCell ref="O6:Q6"/>
    <mergeCell ref="F5:H5"/>
    <mergeCell ref="C5:E5"/>
    <mergeCell ref="C6:E6"/>
    <mergeCell ref="F6:H6"/>
    <mergeCell ref="I6:K6"/>
    <mergeCell ref="AS7:AU7"/>
    <mergeCell ref="AS8:AU8"/>
    <mergeCell ref="CD5:CF5"/>
    <mergeCell ref="AJ8:AL8"/>
    <mergeCell ref="C8:E8"/>
    <mergeCell ref="F8:H8"/>
    <mergeCell ref="U8:W8"/>
    <mergeCell ref="R8:T8"/>
    <mergeCell ref="I8:K8"/>
    <mergeCell ref="L8:N8"/>
    <mergeCell ref="X8:Z8"/>
    <mergeCell ref="BO7:BQ7"/>
    <mergeCell ref="BO8:BQ8"/>
    <mergeCell ref="BR5:BT5"/>
    <mergeCell ref="BR6:BT6"/>
    <mergeCell ref="BR7:BT7"/>
    <mergeCell ref="BR8:BT8"/>
    <mergeCell ref="AJ6:AL6"/>
    <mergeCell ref="F7:H7"/>
    <mergeCell ref="EM21:EO21"/>
    <mergeCell ref="EM22:EO22"/>
    <mergeCell ref="EM23:EO23"/>
    <mergeCell ref="EM13:EO13"/>
    <mergeCell ref="C7:E7"/>
    <mergeCell ref="AV7:AX7"/>
    <mergeCell ref="AV8:AX8"/>
    <mergeCell ref="BB7:BD7"/>
    <mergeCell ref="BB8:BD8"/>
    <mergeCell ref="BH7:BJ7"/>
    <mergeCell ref="AM7:AO7"/>
    <mergeCell ref="AM8:AO8"/>
    <mergeCell ref="CS7:CU7"/>
    <mergeCell ref="CS8:CU8"/>
    <mergeCell ref="EM12:EO12"/>
    <mergeCell ref="CV7:CX7"/>
    <mergeCell ref="CV8:CX8"/>
    <mergeCell ref="CP7:CR7"/>
    <mergeCell ref="CP8:CR8"/>
    <mergeCell ref="EM11:EO11"/>
    <mergeCell ref="DE7:DG7"/>
    <mergeCell ref="DB7:DD7"/>
    <mergeCell ref="BX8:BZ8"/>
    <mergeCell ref="AA8:AC8"/>
    <mergeCell ref="EM34:EO34"/>
    <mergeCell ref="DH5:DJ5"/>
    <mergeCell ref="DH6:DJ6"/>
    <mergeCell ref="DH7:DJ7"/>
    <mergeCell ref="EI5:EK5"/>
    <mergeCell ref="EI6:EK6"/>
    <mergeCell ref="EI7:EK7"/>
    <mergeCell ref="EI8:EK8"/>
    <mergeCell ref="DH8:DJ8"/>
    <mergeCell ref="DK5:DM5"/>
    <mergeCell ref="DK6:DM6"/>
    <mergeCell ref="DK7:DM7"/>
    <mergeCell ref="DK8:DM8"/>
    <mergeCell ref="DN5:DP5"/>
    <mergeCell ref="DN6:DP6"/>
    <mergeCell ref="DN7:DP7"/>
    <mergeCell ref="DN8:DP8"/>
    <mergeCell ref="EM28:EO28"/>
    <mergeCell ref="EM25:EO25"/>
    <mergeCell ref="EM26:EO26"/>
    <mergeCell ref="EM27:EO27"/>
    <mergeCell ref="EM24:EO24"/>
    <mergeCell ref="EM14:EO14"/>
    <mergeCell ref="EM20:EO20"/>
    <mergeCell ref="EM29:EO29"/>
    <mergeCell ref="EM30:EO30"/>
    <mergeCell ref="EM31:EO31"/>
    <mergeCell ref="EM32:EO32"/>
    <mergeCell ref="EM33:EO33"/>
    <mergeCell ref="BB5:BD5"/>
    <mergeCell ref="BB6:BD6"/>
    <mergeCell ref="AV5:AX5"/>
    <mergeCell ref="AV6:AX6"/>
    <mergeCell ref="CD7:CF7"/>
    <mergeCell ref="BH8:BJ8"/>
    <mergeCell ref="DE8:DG8"/>
    <mergeCell ref="CY7:DA7"/>
    <mergeCell ref="CY8:DA8"/>
    <mergeCell ref="BE5:BG5"/>
    <mergeCell ref="EM15:EO15"/>
    <mergeCell ref="EM16:EO16"/>
    <mergeCell ref="EM17:EO17"/>
    <mergeCell ref="EM18:EO18"/>
    <mergeCell ref="EM19:EO19"/>
    <mergeCell ref="BL7:BN7"/>
    <mergeCell ref="BL8:BN8"/>
    <mergeCell ref="BH5:BJ5"/>
    <mergeCell ref="BH6:BJ6"/>
    <mergeCell ref="AG5:AI5"/>
    <mergeCell ref="AG8:AI8"/>
    <mergeCell ref="AD5:AF5"/>
    <mergeCell ref="AD6:AF6"/>
    <mergeCell ref="AD7:AF7"/>
    <mergeCell ref="AD8:AF8"/>
    <mergeCell ref="BE6:BG6"/>
    <mergeCell ref="BE7:BG7"/>
    <mergeCell ref="BE8:BG8"/>
    <mergeCell ref="AY5:BA5"/>
    <mergeCell ref="AY6:BA6"/>
    <mergeCell ref="AY7:BA7"/>
    <mergeCell ref="AY8:BA8"/>
    <mergeCell ref="AJ5:AL5"/>
    <mergeCell ref="AS5:AU5"/>
    <mergeCell ref="AS6:AU6"/>
    <mergeCell ref="AP5:AR5"/>
    <mergeCell ref="AP6:AR6"/>
    <mergeCell ref="AP7:AR7"/>
    <mergeCell ref="AP8:AR8"/>
    <mergeCell ref="EM10:EO10"/>
    <mergeCell ref="EC6:EE6"/>
    <mergeCell ref="EC7:EE7"/>
    <mergeCell ref="EC8:EE8"/>
    <mergeCell ref="DZ5:EB5"/>
    <mergeCell ref="DZ6:EB6"/>
    <mergeCell ref="DZ7:EB7"/>
    <mergeCell ref="DZ8:EB8"/>
    <mergeCell ref="DW5:DY5"/>
    <mergeCell ref="DW6:DY6"/>
    <mergeCell ref="DW7:DY7"/>
    <mergeCell ref="DW8:DY8"/>
    <mergeCell ref="EM9:EO9"/>
    <mergeCell ref="EF5:EH5"/>
    <mergeCell ref="EF6:EH6"/>
    <mergeCell ref="EF7:EH7"/>
    <mergeCell ref="EF8:EH8"/>
    <mergeCell ref="EC5:EE5"/>
    <mergeCell ref="DT5:DV5"/>
    <mergeCell ref="DT6:DV6"/>
    <mergeCell ref="DT7:DV7"/>
    <mergeCell ref="DT8:DV8"/>
    <mergeCell ref="DB8:DD8"/>
    <mergeCell ref="CM6:CO6"/>
    <mergeCell ref="CM7:CO7"/>
    <mergeCell ref="CM5:CO5"/>
    <mergeCell ref="CA5:CC5"/>
    <mergeCell ref="CA6:CC6"/>
    <mergeCell ref="CA7:CC7"/>
    <mergeCell ref="CG7:CI7"/>
    <mergeCell ref="CJ7:CL7"/>
    <mergeCell ref="CD8:CF8"/>
    <mergeCell ref="CG8:CI8"/>
    <mergeCell ref="CJ8:CL8"/>
  </mergeCells>
  <conditionalFormatting sqref="EP10:EP19 EP27:EP34">
    <cfRule type="cellIs" dxfId="296" priority="58" stopIfTrue="1" operator="equal">
      <formula>3</formula>
    </cfRule>
    <cfRule type="cellIs" dxfId="295" priority="59" stopIfTrue="1" operator="equal">
      <formula>2</formula>
    </cfRule>
    <cfRule type="cellIs" dxfId="294" priority="60" stopIfTrue="1" operator="equal">
      <formula>1</formula>
    </cfRule>
  </conditionalFormatting>
  <conditionalFormatting sqref="EP29">
    <cfRule type="cellIs" dxfId="293" priority="55" stopIfTrue="1" operator="equal">
      <formula>3</formula>
    </cfRule>
    <cfRule type="cellIs" dxfId="292" priority="56" stopIfTrue="1" operator="equal">
      <formula>2</formula>
    </cfRule>
    <cfRule type="cellIs" dxfId="291" priority="57" stopIfTrue="1" operator="equal">
      <formula>1</formula>
    </cfRule>
  </conditionalFormatting>
  <conditionalFormatting sqref="EP30">
    <cfRule type="cellIs" dxfId="290" priority="52" stopIfTrue="1" operator="equal">
      <formula>3</formula>
    </cfRule>
    <cfRule type="cellIs" dxfId="289" priority="53" stopIfTrue="1" operator="equal">
      <formula>2</formula>
    </cfRule>
    <cfRule type="cellIs" dxfId="288" priority="54" stopIfTrue="1" operator="equal">
      <formula>1</formula>
    </cfRule>
  </conditionalFormatting>
  <conditionalFormatting sqref="EP31">
    <cfRule type="cellIs" dxfId="287" priority="49" stopIfTrue="1" operator="equal">
      <formula>3</formula>
    </cfRule>
    <cfRule type="cellIs" dxfId="286" priority="50" stopIfTrue="1" operator="equal">
      <formula>2</formula>
    </cfRule>
    <cfRule type="cellIs" dxfId="285" priority="51" stopIfTrue="1" operator="equal">
      <formula>1</formula>
    </cfRule>
  </conditionalFormatting>
  <conditionalFormatting sqref="EP32">
    <cfRule type="cellIs" dxfId="284" priority="46" stopIfTrue="1" operator="equal">
      <formula>3</formula>
    </cfRule>
    <cfRule type="cellIs" dxfId="283" priority="47" stopIfTrue="1" operator="equal">
      <formula>2</formula>
    </cfRule>
    <cfRule type="cellIs" dxfId="282" priority="48" stopIfTrue="1" operator="equal">
      <formula>1</formula>
    </cfRule>
  </conditionalFormatting>
  <conditionalFormatting sqref="EP33:EP34">
    <cfRule type="cellIs" dxfId="281" priority="43" stopIfTrue="1" operator="equal">
      <formula>3</formula>
    </cfRule>
    <cfRule type="cellIs" dxfId="280" priority="44" stopIfTrue="1" operator="equal">
      <formula>2</formula>
    </cfRule>
    <cfRule type="cellIs" dxfId="279" priority="45" stopIfTrue="1" operator="equal">
      <formula>1</formula>
    </cfRule>
  </conditionalFormatting>
  <conditionalFormatting sqref="EP20">
    <cfRule type="cellIs" dxfId="278" priority="40" stopIfTrue="1" operator="equal">
      <formula>3</formula>
    </cfRule>
    <cfRule type="cellIs" dxfId="277" priority="41" stopIfTrue="1" operator="equal">
      <formula>2</formula>
    </cfRule>
    <cfRule type="cellIs" dxfId="276" priority="42" stopIfTrue="1" operator="equal">
      <formula>1</formula>
    </cfRule>
  </conditionalFormatting>
  <conditionalFormatting sqref="EP21">
    <cfRule type="cellIs" dxfId="275" priority="37" stopIfTrue="1" operator="equal">
      <formula>3</formula>
    </cfRule>
    <cfRule type="cellIs" dxfId="274" priority="38" stopIfTrue="1" operator="equal">
      <formula>2</formula>
    </cfRule>
    <cfRule type="cellIs" dxfId="273" priority="39" stopIfTrue="1" operator="equal">
      <formula>1</formula>
    </cfRule>
  </conditionalFormatting>
  <conditionalFormatting sqref="EP22">
    <cfRule type="cellIs" dxfId="272" priority="16" stopIfTrue="1" operator="equal">
      <formula>3</formula>
    </cfRule>
    <cfRule type="cellIs" dxfId="271" priority="17" stopIfTrue="1" operator="equal">
      <formula>2</formula>
    </cfRule>
    <cfRule type="cellIs" dxfId="270" priority="18" stopIfTrue="1" operator="equal">
      <formula>1</formula>
    </cfRule>
  </conditionalFormatting>
  <conditionalFormatting sqref="EP23">
    <cfRule type="cellIs" dxfId="269" priority="13" stopIfTrue="1" operator="equal">
      <formula>3</formula>
    </cfRule>
    <cfRule type="cellIs" dxfId="268" priority="14" stopIfTrue="1" operator="equal">
      <formula>2</formula>
    </cfRule>
    <cfRule type="cellIs" dxfId="267" priority="15" stopIfTrue="1" operator="equal">
      <formula>1</formula>
    </cfRule>
  </conditionalFormatting>
  <conditionalFormatting sqref="EP24">
    <cfRule type="cellIs" dxfId="266" priority="7" stopIfTrue="1" operator="equal">
      <formula>3</formula>
    </cfRule>
    <cfRule type="cellIs" dxfId="265" priority="8" stopIfTrue="1" operator="equal">
      <formula>2</formula>
    </cfRule>
    <cfRule type="cellIs" dxfId="264" priority="9" stopIfTrue="1" operator="equal">
      <formula>1</formula>
    </cfRule>
  </conditionalFormatting>
  <conditionalFormatting sqref="EP25">
    <cfRule type="cellIs" dxfId="263" priority="4" stopIfTrue="1" operator="equal">
      <formula>3</formula>
    </cfRule>
    <cfRule type="cellIs" dxfId="262" priority="5" stopIfTrue="1" operator="equal">
      <formula>2</formula>
    </cfRule>
    <cfRule type="cellIs" dxfId="261" priority="6" stopIfTrue="1" operator="equal">
      <formula>1</formula>
    </cfRule>
  </conditionalFormatting>
  <conditionalFormatting sqref="EP26">
    <cfRule type="cellIs" dxfId="260" priority="1" stopIfTrue="1" operator="equal">
      <formula>3</formula>
    </cfRule>
    <cfRule type="cellIs" dxfId="259" priority="2" stopIfTrue="1" operator="equal">
      <formula>2</formula>
    </cfRule>
    <cfRule type="cellIs" dxfId="258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Q34"/>
  <sheetViews>
    <sheetView topLeftCell="A3" zoomScale="58" zoomScaleNormal="85" workbookViewId="0">
      <pane xSplit="1" ySplit="9" topLeftCell="C12" activePane="bottomRight" state="frozen"/>
      <selection activeCell="AV5" sqref="AV5:AX5"/>
      <selection pane="topRight" activeCell="AV5" sqref="AV5:AX5"/>
      <selection pane="bottomLeft" activeCell="AV5" sqref="AV5:AX5"/>
      <selection pane="bottomRight" activeCell="EL10" sqref="EL10"/>
    </sheetView>
  </sheetViews>
  <sheetFormatPr defaultRowHeight="15" x14ac:dyDescent="0.25"/>
  <cols>
    <col min="1" max="1" width="4.42578125" customWidth="1"/>
    <col min="2" max="2" width="51.28515625" customWidth="1"/>
    <col min="3" max="11" width="6.42578125" style="32" customWidth="1"/>
    <col min="12" max="17" width="6.7109375" style="32" customWidth="1"/>
    <col min="18" max="47" width="6.42578125" style="32" customWidth="1"/>
    <col min="48" max="48" width="7.7109375" style="32" customWidth="1"/>
    <col min="49" max="53" width="6.42578125" style="32" customWidth="1"/>
    <col min="54" max="82" width="6.42578125" style="32" hidden="1" customWidth="1"/>
    <col min="83" max="83" width="8.42578125" style="32" hidden="1" customWidth="1"/>
    <col min="84" max="90" width="6.42578125" style="32" hidden="1" customWidth="1"/>
    <col min="91" max="95" width="6.42578125" hidden="1" customWidth="1"/>
    <col min="96" max="96" width="7.7109375" hidden="1" customWidth="1"/>
    <col min="97" max="98" width="8.140625" hidden="1" customWidth="1"/>
    <col min="99" max="99" width="7" hidden="1" customWidth="1"/>
    <col min="100" max="100" width="8.42578125" hidden="1" customWidth="1"/>
    <col min="101" max="141" width="9.140625" hidden="1" customWidth="1"/>
  </cols>
  <sheetData>
    <row r="4" spans="1:146" ht="15.75" thickBot="1" x14ac:dyDescent="0.3"/>
    <row r="5" spans="1:146" ht="81.2" customHeight="1" thickBot="1" x14ac:dyDescent="0.3">
      <c r="A5" s="1"/>
      <c r="B5" s="139" t="s">
        <v>4</v>
      </c>
      <c r="C5" s="320" t="s">
        <v>45</v>
      </c>
      <c r="D5" s="321"/>
      <c r="E5" s="322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60</v>
      </c>
      <c r="P5" s="312"/>
      <c r="Q5" s="313"/>
      <c r="R5" s="311" t="s">
        <v>49</v>
      </c>
      <c r="S5" s="312"/>
      <c r="T5" s="313"/>
      <c r="U5" s="320" t="s">
        <v>50</v>
      </c>
      <c r="V5" s="321"/>
      <c r="W5" s="322"/>
      <c r="X5" s="311" t="s">
        <v>51</v>
      </c>
      <c r="Y5" s="312"/>
      <c r="Z5" s="313"/>
      <c r="AA5" s="311" t="s">
        <v>52</v>
      </c>
      <c r="AB5" s="312"/>
      <c r="AC5" s="313"/>
      <c r="AD5" s="320" t="s">
        <v>53</v>
      </c>
      <c r="AE5" s="321"/>
      <c r="AF5" s="325"/>
      <c r="AG5" s="311" t="s">
        <v>54</v>
      </c>
      <c r="AH5" s="312"/>
      <c r="AI5" s="313"/>
      <c r="AJ5" s="311" t="s">
        <v>55</v>
      </c>
      <c r="AK5" s="312"/>
      <c r="AL5" s="313"/>
      <c r="AM5" s="311" t="s">
        <v>56</v>
      </c>
      <c r="AN5" s="312"/>
      <c r="AO5" s="313"/>
      <c r="AP5" s="311" t="s">
        <v>57</v>
      </c>
      <c r="AQ5" s="312"/>
      <c r="AR5" s="313"/>
      <c r="AS5" s="311" t="s">
        <v>90</v>
      </c>
      <c r="AT5" s="312"/>
      <c r="AU5" s="300"/>
      <c r="AV5" s="311" t="s">
        <v>159</v>
      </c>
      <c r="AW5" s="312"/>
      <c r="AX5" s="300"/>
      <c r="AY5" s="311" t="s">
        <v>160</v>
      </c>
      <c r="AZ5" s="312"/>
      <c r="BA5" s="300"/>
      <c r="BB5" s="311"/>
      <c r="BC5" s="312"/>
      <c r="BD5" s="313"/>
      <c r="BE5" s="311"/>
      <c r="BF5" s="312"/>
      <c r="BG5" s="313"/>
      <c r="BH5" s="311"/>
      <c r="BI5" s="312"/>
      <c r="BJ5" s="313"/>
      <c r="BK5" s="45" t="s">
        <v>10</v>
      </c>
      <c r="BL5" s="311"/>
      <c r="BM5" s="312"/>
      <c r="BN5" s="313"/>
      <c r="BO5" s="311"/>
      <c r="BP5" s="312"/>
      <c r="BQ5" s="313"/>
      <c r="BR5" s="311"/>
      <c r="BS5" s="312"/>
      <c r="BT5" s="313"/>
      <c r="BU5" s="311"/>
      <c r="BV5" s="312"/>
      <c r="BW5" s="313"/>
      <c r="BX5" s="311"/>
      <c r="BY5" s="312"/>
      <c r="BZ5" s="313"/>
      <c r="CA5" s="311"/>
      <c r="CB5" s="312"/>
      <c r="CC5" s="313"/>
      <c r="CD5" s="311"/>
      <c r="CE5" s="312"/>
      <c r="CF5" s="313"/>
      <c r="CG5" s="311"/>
      <c r="CH5" s="312"/>
      <c r="CI5" s="313"/>
      <c r="CJ5" s="311"/>
      <c r="CK5" s="312"/>
      <c r="CL5" s="313"/>
      <c r="CM5" s="309"/>
      <c r="CN5" s="310"/>
      <c r="CO5" s="343"/>
      <c r="CP5" s="309"/>
      <c r="CQ5" s="310"/>
      <c r="CR5" s="343"/>
      <c r="CS5" s="309"/>
      <c r="CT5" s="310"/>
      <c r="CU5" s="343"/>
      <c r="CV5" s="309"/>
      <c r="CW5" s="310"/>
      <c r="CX5" s="343"/>
      <c r="CY5" s="309"/>
      <c r="CZ5" s="310"/>
      <c r="DA5" s="343"/>
      <c r="DB5" s="309"/>
      <c r="DC5" s="310"/>
      <c r="DD5" s="343"/>
      <c r="DE5" s="309"/>
      <c r="DF5" s="310"/>
      <c r="DG5" s="343"/>
      <c r="DH5" s="309"/>
      <c r="DI5" s="310"/>
      <c r="DJ5" s="343"/>
      <c r="DK5" s="309"/>
      <c r="DL5" s="310"/>
      <c r="DM5" s="343"/>
      <c r="DN5" s="309"/>
      <c r="DO5" s="310"/>
      <c r="DP5" s="343"/>
      <c r="DQ5" s="309"/>
      <c r="DR5" s="310"/>
      <c r="DS5" s="343"/>
      <c r="DT5" s="309"/>
      <c r="DU5" s="310"/>
      <c r="DV5" s="343"/>
      <c r="DW5" s="309"/>
      <c r="DX5" s="310"/>
      <c r="DY5" s="343"/>
      <c r="DZ5" s="309"/>
      <c r="EA5" s="310"/>
      <c r="EB5" s="343"/>
      <c r="EC5" s="309"/>
      <c r="ED5" s="310"/>
      <c r="EE5" s="343"/>
      <c r="EF5" s="309"/>
      <c r="EG5" s="310"/>
      <c r="EH5" s="343"/>
      <c r="EI5" s="309"/>
      <c r="EJ5" s="310"/>
      <c r="EK5" s="343"/>
    </row>
    <row r="6" spans="1:146" ht="15.75" thickBot="1" x14ac:dyDescent="0.3">
      <c r="A6" s="1"/>
      <c r="B6" s="39" t="s">
        <v>1</v>
      </c>
      <c r="C6" s="323"/>
      <c r="D6" s="324"/>
      <c r="E6" s="325"/>
      <c r="F6" s="323"/>
      <c r="G6" s="324"/>
      <c r="H6" s="325"/>
      <c r="I6" s="298">
        <v>122</v>
      </c>
      <c r="J6" s="299"/>
      <c r="K6" s="304"/>
      <c r="L6" s="298">
        <v>262</v>
      </c>
      <c r="M6" s="299"/>
      <c r="N6" s="304"/>
      <c r="O6" s="298">
        <v>455</v>
      </c>
      <c r="P6" s="299"/>
      <c r="Q6" s="304"/>
      <c r="R6" s="298">
        <v>139</v>
      </c>
      <c r="S6" s="299"/>
      <c r="T6" s="300"/>
      <c r="U6" s="323"/>
      <c r="V6" s="324"/>
      <c r="W6" s="325"/>
      <c r="X6" s="298">
        <v>272</v>
      </c>
      <c r="Y6" s="299"/>
      <c r="Z6" s="300"/>
      <c r="AA6" s="298">
        <v>73</v>
      </c>
      <c r="AB6" s="299"/>
      <c r="AC6" s="300"/>
      <c r="AD6" s="323"/>
      <c r="AE6" s="324"/>
      <c r="AF6" s="325"/>
      <c r="AG6" s="298">
        <v>31</v>
      </c>
      <c r="AH6" s="299"/>
      <c r="AI6" s="300"/>
      <c r="AJ6" s="298">
        <v>6</v>
      </c>
      <c r="AK6" s="299"/>
      <c r="AL6" s="300"/>
      <c r="AM6" s="298">
        <v>5</v>
      </c>
      <c r="AN6" s="299"/>
      <c r="AO6" s="300"/>
      <c r="AP6" s="298">
        <v>8</v>
      </c>
      <c r="AQ6" s="299"/>
      <c r="AR6" s="300"/>
      <c r="AS6" s="298">
        <v>9</v>
      </c>
      <c r="AT6" s="299"/>
      <c r="AU6" s="300"/>
      <c r="AV6" s="298">
        <v>246</v>
      </c>
      <c r="AW6" s="299"/>
      <c r="AX6" s="300"/>
      <c r="AY6" s="298">
        <v>33</v>
      </c>
      <c r="AZ6" s="299"/>
      <c r="BA6" s="300"/>
      <c r="BB6" s="298"/>
      <c r="BC6" s="299"/>
      <c r="BD6" s="304"/>
      <c r="BE6" s="298"/>
      <c r="BF6" s="299"/>
      <c r="BG6" s="304"/>
      <c r="BH6" s="298"/>
      <c r="BI6" s="299"/>
      <c r="BJ6" s="304"/>
      <c r="BK6" s="46"/>
      <c r="BL6" s="298"/>
      <c r="BM6" s="299"/>
      <c r="BN6" s="304"/>
      <c r="BO6" s="298"/>
      <c r="BP6" s="299"/>
      <c r="BQ6" s="304"/>
      <c r="BR6" s="298"/>
      <c r="BS6" s="299"/>
      <c r="BT6" s="304"/>
      <c r="BU6" s="298"/>
      <c r="BV6" s="299"/>
      <c r="BW6" s="304"/>
      <c r="BX6" s="298"/>
      <c r="BY6" s="299"/>
      <c r="BZ6" s="304"/>
      <c r="CA6" s="298"/>
      <c r="CB6" s="299"/>
      <c r="CC6" s="304"/>
      <c r="CD6" s="298"/>
      <c r="CE6" s="299"/>
      <c r="CF6" s="304"/>
      <c r="CG6" s="298"/>
      <c r="CH6" s="299"/>
      <c r="CI6" s="304"/>
      <c r="CJ6" s="298"/>
      <c r="CK6" s="299"/>
      <c r="CL6" s="304"/>
      <c r="CM6" s="295"/>
      <c r="CN6" s="296"/>
      <c r="CO6" s="337"/>
      <c r="CP6" s="295"/>
      <c r="CQ6" s="296"/>
      <c r="CR6" s="337"/>
      <c r="CS6" s="295"/>
      <c r="CT6" s="296"/>
      <c r="CU6" s="337"/>
      <c r="CV6" s="295"/>
      <c r="CW6" s="296"/>
      <c r="CX6" s="337"/>
      <c r="CY6" s="295"/>
      <c r="CZ6" s="296"/>
      <c r="DA6" s="337"/>
      <c r="DB6" s="295"/>
      <c r="DC6" s="296"/>
      <c r="DD6" s="337"/>
      <c r="DE6" s="295"/>
      <c r="DF6" s="296"/>
      <c r="DG6" s="337"/>
      <c r="DH6" s="295"/>
      <c r="DI6" s="296"/>
      <c r="DJ6" s="337"/>
      <c r="DK6" s="295"/>
      <c r="DL6" s="296"/>
      <c r="DM6" s="337"/>
      <c r="DN6" s="295"/>
      <c r="DO6" s="296"/>
      <c r="DP6" s="337"/>
      <c r="DQ6" s="295"/>
      <c r="DR6" s="296"/>
      <c r="DS6" s="337"/>
      <c r="DT6" s="295"/>
      <c r="DU6" s="296"/>
      <c r="DV6" s="337"/>
      <c r="DW6" s="295"/>
      <c r="DX6" s="296"/>
      <c r="DY6" s="337"/>
      <c r="DZ6" s="295"/>
      <c r="EA6" s="296"/>
      <c r="EB6" s="337"/>
      <c r="EC6" s="295"/>
      <c r="ED6" s="296"/>
      <c r="EE6" s="337"/>
      <c r="EF6" s="295"/>
      <c r="EG6" s="296"/>
      <c r="EH6" s="337"/>
      <c r="EI6" s="295"/>
      <c r="EJ6" s="296"/>
      <c r="EK6" s="337"/>
    </row>
    <row r="7" spans="1:146" ht="15.75" thickBot="1" x14ac:dyDescent="0.3">
      <c r="A7" s="1"/>
      <c r="B7" s="39" t="s">
        <v>5</v>
      </c>
      <c r="C7" s="326"/>
      <c r="D7" s="327"/>
      <c r="E7" s="328"/>
      <c r="F7" s="326"/>
      <c r="G7" s="327"/>
      <c r="H7" s="328"/>
      <c r="I7" s="305">
        <v>6</v>
      </c>
      <c r="J7" s="306"/>
      <c r="K7" s="308"/>
      <c r="L7" s="305">
        <v>7</v>
      </c>
      <c r="M7" s="306"/>
      <c r="N7" s="308"/>
      <c r="O7" s="305">
        <v>7</v>
      </c>
      <c r="P7" s="306"/>
      <c r="Q7" s="308"/>
      <c r="R7" s="305">
        <v>6</v>
      </c>
      <c r="S7" s="306"/>
      <c r="T7" s="307"/>
      <c r="U7" s="326"/>
      <c r="V7" s="327"/>
      <c r="W7" s="328"/>
      <c r="X7" s="305">
        <v>7</v>
      </c>
      <c r="Y7" s="306"/>
      <c r="Z7" s="307"/>
      <c r="AA7" s="305">
        <v>5</v>
      </c>
      <c r="AB7" s="306"/>
      <c r="AC7" s="307"/>
      <c r="AD7" s="326"/>
      <c r="AE7" s="327"/>
      <c r="AF7" s="328"/>
      <c r="AG7" s="305">
        <v>4</v>
      </c>
      <c r="AH7" s="306"/>
      <c r="AI7" s="307"/>
      <c r="AJ7" s="305">
        <v>1</v>
      </c>
      <c r="AK7" s="306"/>
      <c r="AL7" s="307"/>
      <c r="AM7" s="305">
        <v>1</v>
      </c>
      <c r="AN7" s="306"/>
      <c r="AO7" s="307"/>
      <c r="AP7" s="305">
        <v>2</v>
      </c>
      <c r="AQ7" s="306"/>
      <c r="AR7" s="307"/>
      <c r="AS7" s="305">
        <v>2</v>
      </c>
      <c r="AT7" s="306"/>
      <c r="AU7" s="307"/>
      <c r="AV7" s="305">
        <v>7</v>
      </c>
      <c r="AW7" s="306"/>
      <c r="AX7" s="307"/>
      <c r="AY7" s="305">
        <v>4</v>
      </c>
      <c r="AZ7" s="306"/>
      <c r="BA7" s="307"/>
      <c r="BB7" s="305"/>
      <c r="BC7" s="306"/>
      <c r="BD7" s="308"/>
      <c r="BE7" s="305"/>
      <c r="BF7" s="306"/>
      <c r="BG7" s="308"/>
      <c r="BH7" s="305"/>
      <c r="BI7" s="306"/>
      <c r="BJ7" s="308"/>
      <c r="BK7" s="47"/>
      <c r="BL7" s="305"/>
      <c r="BM7" s="306"/>
      <c r="BN7" s="308"/>
      <c r="BO7" s="305"/>
      <c r="BP7" s="306"/>
      <c r="BQ7" s="308"/>
      <c r="BR7" s="305"/>
      <c r="BS7" s="306"/>
      <c r="BT7" s="308"/>
      <c r="BU7" s="305"/>
      <c r="BV7" s="306"/>
      <c r="BW7" s="308"/>
      <c r="BX7" s="305"/>
      <c r="BY7" s="306"/>
      <c r="BZ7" s="308"/>
      <c r="CA7" s="305"/>
      <c r="CB7" s="306"/>
      <c r="CC7" s="308"/>
      <c r="CD7" s="305"/>
      <c r="CE7" s="306"/>
      <c r="CF7" s="308"/>
      <c r="CG7" s="305"/>
      <c r="CH7" s="306"/>
      <c r="CI7" s="308"/>
      <c r="CJ7" s="305"/>
      <c r="CK7" s="306"/>
      <c r="CL7" s="308"/>
      <c r="CM7" s="301"/>
      <c r="CN7" s="302"/>
      <c r="CO7" s="335"/>
      <c r="CP7" s="301"/>
      <c r="CQ7" s="302"/>
      <c r="CR7" s="335"/>
      <c r="CS7" s="301"/>
      <c r="CT7" s="302"/>
      <c r="CU7" s="335"/>
      <c r="CV7" s="301"/>
      <c r="CW7" s="302"/>
      <c r="CX7" s="335"/>
      <c r="CY7" s="301"/>
      <c r="CZ7" s="302"/>
      <c r="DA7" s="335"/>
      <c r="DB7" s="301"/>
      <c r="DC7" s="302"/>
      <c r="DD7" s="335"/>
      <c r="DE7" s="301"/>
      <c r="DF7" s="302"/>
      <c r="DG7" s="335"/>
      <c r="DH7" s="301"/>
      <c r="DI7" s="302"/>
      <c r="DJ7" s="335"/>
      <c r="DK7" s="301"/>
      <c r="DL7" s="302"/>
      <c r="DM7" s="335"/>
      <c r="DN7" s="301"/>
      <c r="DO7" s="302"/>
      <c r="DP7" s="335"/>
      <c r="DQ7" s="301"/>
      <c r="DR7" s="302"/>
      <c r="DS7" s="335"/>
      <c r="DT7" s="301"/>
      <c r="DU7" s="302"/>
      <c r="DV7" s="335"/>
      <c r="DW7" s="301"/>
      <c r="DX7" s="302"/>
      <c r="DY7" s="335"/>
      <c r="DZ7" s="301"/>
      <c r="EA7" s="302"/>
      <c r="EB7" s="335"/>
      <c r="EC7" s="301"/>
      <c r="ED7" s="302"/>
      <c r="EE7" s="335"/>
      <c r="EF7" s="301"/>
      <c r="EG7" s="302"/>
      <c r="EH7" s="335"/>
      <c r="EI7" s="301"/>
      <c r="EJ7" s="302"/>
      <c r="EK7" s="335"/>
    </row>
    <row r="8" spans="1:146" ht="15.75" thickBot="1" x14ac:dyDescent="0.3">
      <c r="A8" s="56"/>
      <c r="B8" s="39" t="s">
        <v>0</v>
      </c>
      <c r="C8" s="323">
        <v>1.8</v>
      </c>
      <c r="D8" s="324"/>
      <c r="E8" s="325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8">
        <v>1.8</v>
      </c>
      <c r="P8" s="299"/>
      <c r="Q8" s="304"/>
      <c r="R8" s="295">
        <v>1.8</v>
      </c>
      <c r="S8" s="296"/>
      <c r="T8" s="297"/>
      <c r="U8" s="323">
        <v>1.8</v>
      </c>
      <c r="V8" s="324"/>
      <c r="W8" s="325"/>
      <c r="X8" s="295">
        <v>1.8</v>
      </c>
      <c r="Y8" s="296"/>
      <c r="Z8" s="297"/>
      <c r="AA8" s="295">
        <v>1.8</v>
      </c>
      <c r="AB8" s="296"/>
      <c r="AC8" s="297"/>
      <c r="AD8" s="323">
        <v>1.8</v>
      </c>
      <c r="AE8" s="324"/>
      <c r="AF8" s="325"/>
      <c r="AG8" s="298">
        <v>1.6</v>
      </c>
      <c r="AH8" s="299"/>
      <c r="AI8" s="300"/>
      <c r="AJ8" s="295">
        <v>1.4</v>
      </c>
      <c r="AK8" s="296"/>
      <c r="AL8" s="297"/>
      <c r="AM8" s="298">
        <v>1.4</v>
      </c>
      <c r="AN8" s="299"/>
      <c r="AO8" s="300"/>
      <c r="AP8" s="298">
        <v>1.2</v>
      </c>
      <c r="AQ8" s="299"/>
      <c r="AR8" s="300"/>
      <c r="AS8" s="298">
        <v>1</v>
      </c>
      <c r="AT8" s="299"/>
      <c r="AU8" s="300"/>
      <c r="AV8" s="298">
        <v>1.6</v>
      </c>
      <c r="AW8" s="299"/>
      <c r="AX8" s="300"/>
      <c r="AY8" s="298">
        <v>1</v>
      </c>
      <c r="AZ8" s="299"/>
      <c r="BA8" s="300"/>
      <c r="BB8" s="298"/>
      <c r="BC8" s="299"/>
      <c r="BD8" s="304"/>
      <c r="BE8" s="298"/>
      <c r="BF8" s="299"/>
      <c r="BG8" s="304"/>
      <c r="BH8" s="298"/>
      <c r="BI8" s="299"/>
      <c r="BJ8" s="304"/>
      <c r="BK8" s="57"/>
      <c r="BL8" s="298"/>
      <c r="BM8" s="299"/>
      <c r="BN8" s="304"/>
      <c r="BO8" s="298"/>
      <c r="BP8" s="299"/>
      <c r="BQ8" s="304"/>
      <c r="BR8" s="298"/>
      <c r="BS8" s="299"/>
      <c r="BT8" s="304"/>
      <c r="BU8" s="298"/>
      <c r="BV8" s="299"/>
      <c r="BW8" s="304"/>
      <c r="BX8" s="298"/>
      <c r="BY8" s="299"/>
      <c r="BZ8" s="304"/>
      <c r="CA8" s="298"/>
      <c r="CB8" s="299"/>
      <c r="CC8" s="304"/>
      <c r="CD8" s="298"/>
      <c r="CE8" s="299"/>
      <c r="CF8" s="304"/>
      <c r="CG8" s="298"/>
      <c r="CH8" s="299"/>
      <c r="CI8" s="304"/>
      <c r="CJ8" s="298"/>
      <c r="CK8" s="299"/>
      <c r="CL8" s="304"/>
      <c r="CM8" s="298"/>
      <c r="CN8" s="299"/>
      <c r="CO8" s="304"/>
      <c r="CP8" s="295"/>
      <c r="CQ8" s="296"/>
      <c r="CR8" s="337"/>
      <c r="CS8" s="295"/>
      <c r="CT8" s="296"/>
      <c r="CU8" s="337"/>
      <c r="CV8" s="295"/>
      <c r="CW8" s="296"/>
      <c r="CX8" s="337"/>
      <c r="CY8" s="295"/>
      <c r="CZ8" s="296"/>
      <c r="DA8" s="337"/>
      <c r="DB8" s="295"/>
      <c r="DC8" s="296"/>
      <c r="DD8" s="337"/>
      <c r="DE8" s="295"/>
      <c r="DF8" s="296"/>
      <c r="DG8" s="337"/>
      <c r="DH8" s="295"/>
      <c r="DI8" s="296"/>
      <c r="DJ8" s="337"/>
      <c r="DK8" s="295"/>
      <c r="DL8" s="296"/>
      <c r="DM8" s="337"/>
      <c r="DN8" s="295"/>
      <c r="DO8" s="296"/>
      <c r="DP8" s="337"/>
      <c r="DQ8" s="295"/>
      <c r="DR8" s="296"/>
      <c r="DS8" s="337"/>
      <c r="DT8" s="295"/>
      <c r="DU8" s="296"/>
      <c r="DV8" s="337"/>
      <c r="DW8" s="295"/>
      <c r="DX8" s="296"/>
      <c r="DY8" s="337"/>
      <c r="DZ8" s="295"/>
      <c r="EA8" s="296"/>
      <c r="EB8" s="337"/>
      <c r="EC8" s="295"/>
      <c r="ED8" s="296"/>
      <c r="EE8" s="337"/>
      <c r="EF8" s="295"/>
      <c r="EG8" s="296"/>
      <c r="EH8" s="337"/>
      <c r="EI8" s="295"/>
      <c r="EJ8" s="296"/>
      <c r="EK8" s="337"/>
    </row>
    <row r="9" spans="1:146" ht="30.75" thickBot="1" x14ac:dyDescent="0.3">
      <c r="A9" s="1"/>
      <c r="B9" s="6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110" t="s">
        <v>2</v>
      </c>
      <c r="AQ9" s="96" t="s">
        <v>3</v>
      </c>
      <c r="AR9" s="95" t="s">
        <v>6</v>
      </c>
      <c r="AS9" s="43" t="s">
        <v>2</v>
      </c>
      <c r="AT9" s="71" t="s">
        <v>3</v>
      </c>
      <c r="AU9" s="39" t="s">
        <v>6</v>
      </c>
      <c r="AV9" s="43" t="s">
        <v>2</v>
      </c>
      <c r="AW9" s="71" t="s">
        <v>3</v>
      </c>
      <c r="AX9" s="39" t="s">
        <v>6</v>
      </c>
      <c r="AY9" s="43" t="s">
        <v>2</v>
      </c>
      <c r="AZ9" s="71" t="s">
        <v>3</v>
      </c>
      <c r="BA9" s="39" t="s">
        <v>6</v>
      </c>
      <c r="BB9" s="43" t="s">
        <v>2</v>
      </c>
      <c r="BC9" s="71" t="s">
        <v>3</v>
      </c>
      <c r="BD9" s="39" t="s">
        <v>6</v>
      </c>
      <c r="BE9" s="43" t="s">
        <v>2</v>
      </c>
      <c r="BF9" s="71" t="s">
        <v>3</v>
      </c>
      <c r="BG9" s="39" t="s">
        <v>6</v>
      </c>
      <c r="BH9" s="43" t="s">
        <v>2</v>
      </c>
      <c r="BI9" s="71" t="s">
        <v>3</v>
      </c>
      <c r="BJ9" s="39" t="s">
        <v>6</v>
      </c>
      <c r="BK9" s="42"/>
      <c r="BL9" s="43" t="s">
        <v>2</v>
      </c>
      <c r="BM9" s="71" t="s">
        <v>3</v>
      </c>
      <c r="BN9" s="39" t="s">
        <v>6</v>
      </c>
      <c r="BO9" s="43" t="s">
        <v>2</v>
      </c>
      <c r="BP9" s="71" t="s">
        <v>3</v>
      </c>
      <c r="BQ9" s="39" t="s">
        <v>6</v>
      </c>
      <c r="BR9" s="43" t="s">
        <v>2</v>
      </c>
      <c r="BS9" s="71" t="s">
        <v>3</v>
      </c>
      <c r="BT9" s="39" t="s">
        <v>6</v>
      </c>
      <c r="BU9" s="43" t="s">
        <v>2</v>
      </c>
      <c r="BV9" s="71" t="s">
        <v>3</v>
      </c>
      <c r="BW9" s="39" t="s">
        <v>6</v>
      </c>
      <c r="BX9" s="43" t="s">
        <v>2</v>
      </c>
      <c r="BY9" s="71" t="s">
        <v>3</v>
      </c>
      <c r="BZ9" s="39" t="s">
        <v>6</v>
      </c>
      <c r="CA9" s="43" t="s">
        <v>2</v>
      </c>
      <c r="CB9" s="71" t="s">
        <v>3</v>
      </c>
      <c r="CC9" s="39" t="s">
        <v>6</v>
      </c>
      <c r="CD9" s="43" t="s">
        <v>2</v>
      </c>
      <c r="CE9" s="71" t="s">
        <v>3</v>
      </c>
      <c r="CF9" s="39" t="s">
        <v>6</v>
      </c>
      <c r="CG9" s="43" t="s">
        <v>2</v>
      </c>
      <c r="CH9" s="71" t="s">
        <v>3</v>
      </c>
      <c r="CI9" s="39" t="s">
        <v>6</v>
      </c>
      <c r="CJ9" s="43" t="s">
        <v>2</v>
      </c>
      <c r="CK9" s="71" t="s">
        <v>3</v>
      </c>
      <c r="CL9" s="39" t="s">
        <v>6</v>
      </c>
      <c r="CM9" s="6" t="s">
        <v>2</v>
      </c>
      <c r="CN9" s="69" t="s">
        <v>3</v>
      </c>
      <c r="CO9" s="6" t="s">
        <v>6</v>
      </c>
      <c r="CP9" s="6" t="s">
        <v>2</v>
      </c>
      <c r="CQ9" s="69" t="s">
        <v>3</v>
      </c>
      <c r="CR9" s="6" t="s">
        <v>6</v>
      </c>
      <c r="CS9" s="6" t="s">
        <v>2</v>
      </c>
      <c r="CT9" s="69" t="s">
        <v>3</v>
      </c>
      <c r="CU9" s="6" t="s">
        <v>6</v>
      </c>
      <c r="CV9" s="6" t="s">
        <v>2</v>
      </c>
      <c r="CW9" s="69" t="s">
        <v>3</v>
      </c>
      <c r="CX9" s="6" t="s">
        <v>6</v>
      </c>
      <c r="CY9" s="6" t="s">
        <v>2</v>
      </c>
      <c r="CZ9" s="69" t="s">
        <v>3</v>
      </c>
      <c r="DA9" s="6" t="s">
        <v>6</v>
      </c>
      <c r="DB9" s="6" t="s">
        <v>2</v>
      </c>
      <c r="DC9" s="69" t="s">
        <v>3</v>
      </c>
      <c r="DD9" s="6" t="s">
        <v>6</v>
      </c>
      <c r="DE9" s="6" t="s">
        <v>2</v>
      </c>
      <c r="DF9" s="69" t="s">
        <v>3</v>
      </c>
      <c r="DG9" s="6" t="s">
        <v>6</v>
      </c>
      <c r="DH9" s="6" t="s">
        <v>2</v>
      </c>
      <c r="DI9" s="69" t="s">
        <v>3</v>
      </c>
      <c r="DJ9" s="6" t="s">
        <v>6</v>
      </c>
      <c r="DK9" s="6" t="s">
        <v>2</v>
      </c>
      <c r="DL9" s="69" t="s">
        <v>3</v>
      </c>
      <c r="DM9" s="6" t="s">
        <v>6</v>
      </c>
      <c r="DN9" s="6" t="s">
        <v>2</v>
      </c>
      <c r="DO9" s="69" t="s">
        <v>3</v>
      </c>
      <c r="DP9" s="6" t="s">
        <v>6</v>
      </c>
      <c r="DQ9" s="6" t="s">
        <v>2</v>
      </c>
      <c r="DR9" s="69" t="s">
        <v>3</v>
      </c>
      <c r="DS9" s="6" t="s">
        <v>6</v>
      </c>
      <c r="DT9" s="6" t="s">
        <v>2</v>
      </c>
      <c r="DU9" s="69" t="s">
        <v>3</v>
      </c>
      <c r="DV9" s="6" t="s">
        <v>6</v>
      </c>
      <c r="DW9" s="6" t="s">
        <v>2</v>
      </c>
      <c r="DX9" s="69" t="s">
        <v>3</v>
      </c>
      <c r="DY9" s="6" t="s">
        <v>6</v>
      </c>
      <c r="DZ9" s="6" t="s">
        <v>2</v>
      </c>
      <c r="EA9" s="69" t="s">
        <v>3</v>
      </c>
      <c r="EB9" s="6" t="s">
        <v>6</v>
      </c>
      <c r="EC9" s="6" t="s">
        <v>2</v>
      </c>
      <c r="ED9" s="69" t="s">
        <v>3</v>
      </c>
      <c r="EE9" s="6" t="s">
        <v>6</v>
      </c>
      <c r="EF9" s="6" t="s">
        <v>2</v>
      </c>
      <c r="EG9" s="69" t="s">
        <v>3</v>
      </c>
      <c r="EH9" s="6" t="s">
        <v>6</v>
      </c>
      <c r="EI9" s="6" t="s">
        <v>2</v>
      </c>
      <c r="EJ9" s="69" t="s">
        <v>3</v>
      </c>
      <c r="EK9" s="6" t="s">
        <v>6</v>
      </c>
      <c r="EL9" s="49" t="s">
        <v>7</v>
      </c>
      <c r="EM9" s="291" t="s">
        <v>8</v>
      </c>
      <c r="EN9" s="291"/>
      <c r="EO9" s="291"/>
      <c r="EP9" s="70" t="s">
        <v>9</v>
      </c>
    </row>
    <row r="10" spans="1:146" ht="15.75" customHeight="1" thickBot="1" x14ac:dyDescent="0.3">
      <c r="A10" s="5">
        <v>1</v>
      </c>
      <c r="B10" s="3" t="s">
        <v>40</v>
      </c>
      <c r="C10" s="12"/>
      <c r="D10" s="140">
        <f t="shared" ref="D10:D22" ca="1" si="0">IF(C10&gt;0,(INDIRECT(ADDRESS(C10,$C$7,,,"ТаблицаСоответствия"))+E10)*$C$8,0)</f>
        <v>0</v>
      </c>
      <c r="E10" s="30"/>
      <c r="F10" s="12"/>
      <c r="G10" s="140">
        <f t="shared" ref="G10:G22" ca="1" si="1">IF(F10&gt;0,(INDIRECT(ADDRESS(F10,$F$7,,,"ТаблицаСоответствия"))+H10)*$F$8,0)</f>
        <v>0</v>
      </c>
      <c r="H10" s="30"/>
      <c r="I10" s="12">
        <v>62</v>
      </c>
      <c r="J10" s="140">
        <f t="shared" ref="J10:J22" ca="1" si="2">IF(I10&gt;0,(INDIRECT(ADDRESS(I10,$I$7,,,"ТаблицаСоответствия"))+K10)*$I$8,0)</f>
        <v>54</v>
      </c>
      <c r="K10" s="30"/>
      <c r="L10" s="12">
        <v>207</v>
      </c>
      <c r="M10" s="140">
        <f t="shared" ref="M10:M22" ca="1" si="3">IF(L10&gt;0,(INDIRECT(ADDRESS(L10,$L$7,,,"ТаблицаСоответствия"))+N10)*$L$8,0)</f>
        <v>18</v>
      </c>
      <c r="N10" s="30"/>
      <c r="O10" s="12">
        <v>274</v>
      </c>
      <c r="P10" s="140">
        <f t="shared" ref="P10:P22" ca="1" si="4">IF(O10&gt;0,(INDIRECT(ADDRESS(O10,$O$7,,,"ТаблицаСоответствия"))+Q10)*$O$8,0)</f>
        <v>18</v>
      </c>
      <c r="Q10" s="30"/>
      <c r="R10" s="12"/>
      <c r="S10" s="140">
        <f t="shared" ref="S10:S22" ca="1" si="5">IF(R10&gt;0,(INDIRECT(ADDRESS(R10,$R$7,,,"ТаблицаСоответствия"))+T10)*$R$8,0)</f>
        <v>0</v>
      </c>
      <c r="T10" s="30"/>
      <c r="U10" s="12"/>
      <c r="V10" s="140">
        <f t="shared" ref="V10:V22" ca="1" si="6">IF(U10&gt;0,(INDIRECT(ADDRESS(U10,$U$7,,,"ТаблицаСоответствия"))+W10)*$U$8,0)</f>
        <v>0</v>
      </c>
      <c r="W10" s="30"/>
      <c r="X10" s="12"/>
      <c r="Y10" s="140">
        <f t="shared" ref="Y10:Y22" ca="1" si="7">IF(X10&gt;0,(INDIRECT(ADDRESS(X10,$X$7,,,"ТаблицаСоответствия"))+Z10)*$X$8,0)</f>
        <v>0</v>
      </c>
      <c r="Z10" s="30"/>
      <c r="AA10" s="12">
        <v>52</v>
      </c>
      <c r="AB10" s="140">
        <f t="shared" ref="AB10:AB22" ca="1" si="8">IF(AA10&gt;0,(INDIRECT(ADDRESS(AA10,$AA$7,,,"ТаблицаСоответствия"))+AC10)*$AA$8,0)</f>
        <v>18</v>
      </c>
      <c r="AC10" s="30"/>
      <c r="AD10" s="12"/>
      <c r="AE10" s="140">
        <f t="shared" ref="AE10:AE22" ca="1" si="9">IF(AD10&gt;0,(INDIRECT(ADDRESS(AD10,$AD$7,,,"ТаблицаСоответствия"))+AF10)*$AD$8,0)</f>
        <v>0</v>
      </c>
      <c r="AF10" s="30"/>
      <c r="AG10" s="12">
        <v>11</v>
      </c>
      <c r="AH10" s="140">
        <f t="shared" ref="AH10:AH22" ca="1" si="10">IF(AG10&gt;0,(INDIRECT(ADDRESS(AG10,$AG$7,,,"ТаблицаСоответствия"))+AI10)*$AG$8,0)</f>
        <v>67.2</v>
      </c>
      <c r="AI10" s="30"/>
      <c r="AJ10" s="12">
        <v>2</v>
      </c>
      <c r="AK10" s="140">
        <f t="shared" ref="AK10:AK22" ca="1" si="11">IF(AJ10&gt;0,(INDIRECT(ADDRESS(AJ10,$AJ$7,,,"ТаблицаСоответствия"))+AL10)*$AJ$8,0)</f>
        <v>14</v>
      </c>
      <c r="AL10" s="30"/>
      <c r="AM10" s="12">
        <v>1</v>
      </c>
      <c r="AN10" s="140">
        <f t="shared" ref="AN10:AN22" ca="1" si="12">IF(AM10&gt;0,(INDIRECT(ADDRESS(AM10,$AM$7,,,"ТаблицаСоответствия"))+AO10)*$AM$8,0)</f>
        <v>16.799999999999997</v>
      </c>
      <c r="AO10" s="30"/>
      <c r="AP10" s="12">
        <v>3</v>
      </c>
      <c r="AQ10" s="140">
        <f t="shared" ref="AQ10:AQ22" ca="1" si="13">IF(AP10&gt;0,(INDIRECT(ADDRESS(AP10,$AP$7,,,"ТаблицаСоответствия"))+AR10)*$AP$8,0)</f>
        <v>31.2</v>
      </c>
      <c r="AR10" s="30"/>
      <c r="AS10" s="11"/>
      <c r="AT10" s="162">
        <f t="shared" ref="AT10:AT22" ca="1" si="14">IF(AS10&gt;0,(INDIRECT(ADDRESS(AS10,$AS$7,,,"ТаблицаСоответствия"))+AU10)*$AS$8,0)</f>
        <v>0</v>
      </c>
      <c r="AU10" s="33"/>
      <c r="AV10" s="11">
        <v>115</v>
      </c>
      <c r="AW10" s="162">
        <f t="shared" ref="AW10:AW22" ca="1" si="15">IF(AV10&gt;0,(INDIRECT(ADDRESS(AV10,$AV$7,,,"ТаблицаСоответствия"))+AX10)*$AV$8,0)</f>
        <v>48</v>
      </c>
      <c r="AX10" s="33"/>
      <c r="AY10" s="11">
        <v>16</v>
      </c>
      <c r="AZ10" s="27">
        <f t="shared" ref="AZ10:AZ22" ca="1" si="16">IF(AY10&gt;0,ROUND((INDIRECT(ADDRESS(AY10,$AY$7,,,"ТаблицаСоответствия"))+BA10)*$AY$8,0),)</f>
        <v>30</v>
      </c>
      <c r="BA10" s="33"/>
      <c r="BB10" s="11"/>
      <c r="BC10" s="27">
        <f t="shared" ref="BC10:BC22" ca="1" si="17">IF(BB10&gt;0,ROUND((INDIRECT(ADDRESS(BB10,$BB$7,,,"ТаблицаСоответствия"))+BD10)*$BB$8,0),)</f>
        <v>0</v>
      </c>
      <c r="BD10" s="33"/>
      <c r="BE10" s="11"/>
      <c r="BF10" s="27">
        <f t="shared" ref="BF10:BF22" ca="1" si="18">IF(BE10&gt;0,ROUND((INDIRECT(ADDRESS(BE10,$BE$7,,,"ТаблицаСоответствия"))+BG10)*$BE$8,0),)</f>
        <v>0</v>
      </c>
      <c r="BG10" s="33"/>
      <c r="BH10" s="11"/>
      <c r="BI10" s="27">
        <f t="shared" ref="BI10:BI22" ca="1" si="19">IF(BH10&gt;0,ROUND((INDIRECT(ADDRESS(BH10,$BH$7,,,"ТаблицаСоответствия"))+BJ10)*$BH$8,0),)</f>
        <v>0</v>
      </c>
      <c r="BJ10" s="33"/>
      <c r="BK10" s="48">
        <f t="shared" ref="BK10:BK22" ca="1" si="20">SUM(D10,G10,AB10,AE10,AH10,AZ10,BF10,J10,M10,S10,V10,Y10,AK10,AN10,AQ10,AT10,AW10,BC10,BI10)</f>
        <v>297.2</v>
      </c>
      <c r="BL10" s="11"/>
      <c r="BM10" s="27">
        <f t="shared" ref="BM10:BM22" ca="1" si="21">IF(BL10&gt;0,ROUND((INDIRECT(ADDRESS(BL10,$BL$7,,,"ТаблицаСоответствия"))+BN10)*$BL$8,0),)</f>
        <v>0</v>
      </c>
      <c r="BN10" s="33"/>
      <c r="BO10" s="11"/>
      <c r="BP10" s="27">
        <f t="shared" ref="BP10:BP22" ca="1" si="22">IF(BO10&gt;0,ROUND((INDIRECT(ADDRESS(BO10,$BO$7,,,"ТаблицаСоответствия"))+BQ10)*$BO$8,0),)</f>
        <v>0</v>
      </c>
      <c r="BQ10" s="33"/>
      <c r="BR10" s="11"/>
      <c r="BS10" s="27">
        <f t="shared" ref="BS10:BS22" ca="1" si="23">IF(BR10&gt;0,ROUND((INDIRECT(ADDRESS(BR10,$BR$7,,,"ТаблицаСоответствия"))+BT10)*$BR$8,0),)</f>
        <v>0</v>
      </c>
      <c r="BT10" s="33"/>
      <c r="BU10" s="11"/>
      <c r="BV10" s="27">
        <f t="shared" ref="BV10:BV22" ca="1" si="24">IF(BU10&gt;0,ROUND((INDIRECT(ADDRESS(BU10,$BU$7,,,"ТаблицаСоответствия"))+BW10)*$BU$8,0),)</f>
        <v>0</v>
      </c>
      <c r="BW10" s="33"/>
      <c r="BX10" s="11"/>
      <c r="BY10" s="27">
        <f t="shared" ref="BY10:BY22" ca="1" si="25">IF(BX10&gt;0,ROUND((INDIRECT(ADDRESS(BX10,$BX$7,,,"ТаблицаСоответствия"))+BZ10)*$BX$8,0),)</f>
        <v>0</v>
      </c>
      <c r="BZ10" s="33"/>
      <c r="CA10" s="11"/>
      <c r="CB10" s="27">
        <f t="shared" ref="CB10:CB22" ca="1" si="26">IF(CA10&gt;0,ROUND((INDIRECT(ADDRESS(CA10,$CA$7,,,"ТаблицаСоответствия"))+CC10)*$CA$8,0),)</f>
        <v>0</v>
      </c>
      <c r="CC10" s="33"/>
      <c r="CD10" s="11"/>
      <c r="CE10" s="27">
        <f t="shared" ref="CE10:CE22" ca="1" si="27">IF(CD10&gt;0,ROUND((INDIRECT(ADDRESS(CD10,$CD$7,,,"ТаблицаСоответствия"))+CF10)*$CD$8,0),)</f>
        <v>0</v>
      </c>
      <c r="CF10" s="33"/>
      <c r="CG10" s="11"/>
      <c r="CH10" s="27">
        <f t="shared" ref="CH10:CH22" ca="1" si="28">IF(CG10&gt;0,ROUND((INDIRECT(ADDRESS(CG10,$CG$7,,,"ТаблицаСоответствия"))+CI10)*$CG$8,0),)</f>
        <v>0</v>
      </c>
      <c r="CI10" s="33"/>
      <c r="CJ10" s="11"/>
      <c r="CK10" s="27">
        <f t="shared" ref="CK10:CK22" ca="1" si="29">IF(CJ10&gt;0,ROUND((INDIRECT(ADDRESS(CJ10,$CJ$7,,,"ТаблицаСоответствия"))+CL10)*$CJ$8,0),)</f>
        <v>0</v>
      </c>
      <c r="CL10" s="33"/>
      <c r="CM10" s="11"/>
      <c r="CN10" s="7">
        <f t="shared" ref="CN10:CN22" ca="1" si="30">IF(CM10&gt;0,ROUND((INDIRECT(ADDRESS(CM10,$CM$7,,,"ТаблицаСоответствия"))+CO10)*$CM$8,0),)</f>
        <v>0</v>
      </c>
      <c r="CO10" s="8"/>
      <c r="CP10" s="11"/>
      <c r="CQ10" s="7">
        <f t="shared" ref="CQ10:CQ22" ca="1" si="31">IF(CP10&gt;0,ROUND((INDIRECT(ADDRESS(CP10,$CP$7,,,"ТаблицаСоответствия"))+CR10)*$CP$8,0),)</f>
        <v>0</v>
      </c>
      <c r="CR10" s="8"/>
      <c r="CS10" s="11"/>
      <c r="CT10" s="7">
        <f t="shared" ref="CT10:CT22" ca="1" si="32">IF(CS10&gt;0,ROUND((INDIRECT(ADDRESS(CS10,$CS$7,,,"ТаблицаСоответствия"))+CU10)*$CS$8,0),)</f>
        <v>0</v>
      </c>
      <c r="CU10" s="8"/>
      <c r="CV10" s="11"/>
      <c r="CW10" s="7">
        <f t="shared" ref="CW10:CW22" ca="1" si="33">IF(CV10&gt;0,ROUND((INDIRECT(ADDRESS(CV10,$CV$7,,,"ТаблицаСоответствия"))+CX10)*$CV$8,0),)</f>
        <v>0</v>
      </c>
      <c r="CX10" s="8"/>
      <c r="CY10" s="11"/>
      <c r="CZ10" s="7">
        <f t="shared" ref="CZ10:CZ22" ca="1" si="34">IF(CY10&gt;0,ROUND((INDIRECT(ADDRESS(CY10,$CY$7,,,"ТаблицаСоответствия"))+DA10)*$CY$8,0),)</f>
        <v>0</v>
      </c>
      <c r="DA10" s="8"/>
      <c r="DB10" s="11"/>
      <c r="DC10" s="7">
        <f t="shared" ref="DC10:DC22" ca="1" si="35">IF(DB10&gt;0,ROUND((INDIRECT(ADDRESS(DB10,$DB$7,,,"ТаблицаСоответствия"))+DD10)*$DB$8,0),)</f>
        <v>0</v>
      </c>
      <c r="DD10" s="8"/>
      <c r="DE10" s="11"/>
      <c r="DF10" s="7">
        <f t="shared" ref="DF10:DF22" ca="1" si="36">IF(DE10&gt;0,ROUND((INDIRECT(ADDRESS(DE10,$DE$7,,,"ТаблицаСоответствия"))+DG10)*$DE$8,0),)</f>
        <v>0</v>
      </c>
      <c r="DG10" s="8"/>
      <c r="DH10" s="11"/>
      <c r="DI10" s="7">
        <f t="shared" ref="DI10:DI22" ca="1" si="37">IF(DH10&gt;0,ROUND((INDIRECT(ADDRESS(DH10,$DH$7,,,"ТаблицаСоответствия"))+DJ10)*$DH$8,0),)</f>
        <v>0</v>
      </c>
      <c r="DJ10" s="8"/>
      <c r="DK10" s="11"/>
      <c r="DL10" s="7">
        <f t="shared" ref="DL10:DL22" ca="1" si="38">IF(DK10&gt;0,ROUND((INDIRECT(ADDRESS(DK10,$DK$7,,,"ТаблицаСоответствия"))+DM10)*$DK$8,0),)</f>
        <v>0</v>
      </c>
      <c r="DM10" s="8"/>
      <c r="DN10" s="11"/>
      <c r="DO10" s="7">
        <f t="shared" ref="DO10:DO22" ca="1" si="39">IF(DN10&gt;0,ROUND((INDIRECT(ADDRESS(DN10,$DN$7,,,"ТаблицаСоответствия"))+DP10)*$DN$8,0),)</f>
        <v>0</v>
      </c>
      <c r="DP10" s="8"/>
      <c r="DQ10" s="11"/>
      <c r="DR10" s="7">
        <f t="shared" ref="DR10:DR22" ca="1" si="40">IF(DQ10&gt;0,ROUND((INDIRECT(ADDRESS(DQ10,$DQ$7,,,"ТаблицаСоответствия"))+DS10)*$DQ$8,0),)</f>
        <v>0</v>
      </c>
      <c r="DS10" s="8"/>
      <c r="DT10" s="11"/>
      <c r="DU10" s="7">
        <f t="shared" ref="DU10:DU22" ca="1" si="41">IF(DT10&gt;0,ROUND((INDIRECT(ADDRESS(DT10,$DT$7,,,"ТаблицаСоответствия"))+DV10)*$DT$8,0),)</f>
        <v>0</v>
      </c>
      <c r="DV10" s="8"/>
      <c r="DW10" s="11"/>
      <c r="DX10" s="7">
        <f t="shared" ref="DX10:DX22" ca="1" si="42">IF(DW10&gt;0,ROUND((INDIRECT(ADDRESS(DW10,$DW$7,,,"ТаблицаСоответствия"))+DY10)*$DW$8,0),)</f>
        <v>0</v>
      </c>
      <c r="DY10" s="8"/>
      <c r="DZ10" s="11"/>
      <c r="EA10" s="7">
        <f t="shared" ref="EA10:EA22" ca="1" si="43">IF(DZ10&gt;0,ROUND((INDIRECT(ADDRESS(DZ10,$DZ$7,,,"ТаблицаСоответствия"))+EB10)*$DZ$8,0),)</f>
        <v>0</v>
      </c>
      <c r="EB10" s="8"/>
      <c r="EC10" s="11"/>
      <c r="ED10" s="7">
        <f t="shared" ref="ED10:ED22" ca="1" si="44">IF(EC10&gt;0,ROUND((INDIRECT(ADDRESS(EC10,$EC$7,,,"ТаблицаСоответствия"))+EE10)*$EC$8,0),)</f>
        <v>0</v>
      </c>
      <c r="EE10" s="8"/>
      <c r="EF10" s="11"/>
      <c r="EG10" s="7">
        <f t="shared" ref="EG10:EG22" ca="1" si="45">IF(EF10&gt;0,ROUND((INDIRECT(ADDRESS(EF10,$EF$7,,,"ТаблицаСоответствия"))+EH10)*$EF$8,0),)</f>
        <v>0</v>
      </c>
      <c r="EH10" s="8"/>
      <c r="EI10" s="11"/>
      <c r="EJ10" s="7">
        <f t="shared" ref="EJ10:EJ22" ca="1" si="46">IF(EI10&gt;0,ROUND((INDIRECT(ADDRESS(EI10,$EI$7,,,"ТаблицаСоответствия"))+EK10)*$EI$8,0),)</f>
        <v>0</v>
      </c>
      <c r="EK10" s="8"/>
      <c r="EL10" s="151">
        <f t="shared" ref="EL10:EL21" ca="1" si="47">SUM(D10,G10,J10,M10,P10,S10,V10,Y10,AB10,AE10,AH10,AK10,AN10,AQ10,AT10,AW10,)</f>
        <v>285.2</v>
      </c>
      <c r="EM10" s="287" t="str">
        <f t="shared" ref="EM10:EM16" si="48">B10</f>
        <v>Кучерявый Александр - Лукьянчикова Вероника</v>
      </c>
      <c r="EN10" s="288"/>
      <c r="EO10" s="289"/>
      <c r="EP10" s="14">
        <f t="shared" ref="EP10:EP16" ca="1" si="49">IF(EL10&gt;0,RANK(EL10,$EL$10:$EL$33),0)</f>
        <v>1</v>
      </c>
    </row>
    <row r="11" spans="1:146" ht="15.75" customHeight="1" thickBot="1" x14ac:dyDescent="0.3">
      <c r="A11" s="5">
        <f t="shared" ref="A11:A22" si="50">A10+1</f>
        <v>2</v>
      </c>
      <c r="B11" s="41" t="s">
        <v>70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>
        <v>127</v>
      </c>
      <c r="M11" s="140">
        <f t="shared" ca="1" si="3"/>
        <v>54</v>
      </c>
      <c r="N11" s="30"/>
      <c r="O11" s="12">
        <v>281</v>
      </c>
      <c r="P11" s="140">
        <f t="shared" ca="1" si="4"/>
        <v>18</v>
      </c>
      <c r="Q11" s="30"/>
      <c r="R11" s="12"/>
      <c r="S11" s="140">
        <f t="shared" ca="1" si="5"/>
        <v>0</v>
      </c>
      <c r="T11" s="30"/>
      <c r="U11" s="12"/>
      <c r="V11" s="140">
        <f t="shared" ca="1" si="6"/>
        <v>0</v>
      </c>
      <c r="W11" s="30"/>
      <c r="X11" s="12">
        <v>92</v>
      </c>
      <c r="Y11" s="140">
        <f t="shared" ca="1" si="7"/>
        <v>68.400000000000006</v>
      </c>
      <c r="Z11" s="30"/>
      <c r="AA11" s="12">
        <v>52</v>
      </c>
      <c r="AB11" s="140">
        <f t="shared" ca="1" si="8"/>
        <v>18</v>
      </c>
      <c r="AC11" s="30"/>
      <c r="AD11" s="12"/>
      <c r="AE11" s="140">
        <f t="shared" ca="1" si="9"/>
        <v>0</v>
      </c>
      <c r="AF11" s="30"/>
      <c r="AG11" s="12">
        <v>21</v>
      </c>
      <c r="AH11" s="140">
        <f t="shared" ca="1" si="10"/>
        <v>28.8</v>
      </c>
      <c r="AI11" s="30"/>
      <c r="AJ11" s="12">
        <v>3</v>
      </c>
      <c r="AK11" s="140">
        <f t="shared" ca="1" si="11"/>
        <v>11.2</v>
      </c>
      <c r="AL11" s="30"/>
      <c r="AM11" s="12">
        <v>3</v>
      </c>
      <c r="AN11" s="140">
        <f t="shared" ca="1" si="12"/>
        <v>11.2</v>
      </c>
      <c r="AO11" s="30"/>
      <c r="AP11" s="12">
        <v>1</v>
      </c>
      <c r="AQ11" s="140">
        <f t="shared" ca="1" si="13"/>
        <v>40.799999999999997</v>
      </c>
      <c r="AR11" s="30"/>
      <c r="AS11" s="12">
        <v>5</v>
      </c>
      <c r="AT11" s="162">
        <f t="shared" ca="1" si="14"/>
        <v>18</v>
      </c>
      <c r="AU11" s="30"/>
      <c r="AV11" s="12"/>
      <c r="AW11" s="162">
        <f t="shared" ca="1" si="15"/>
        <v>0</v>
      </c>
      <c r="AX11" s="30"/>
      <c r="AY11" s="12"/>
      <c r="AZ11" s="27">
        <f t="shared" ca="1" si="16"/>
        <v>0</v>
      </c>
      <c r="BA11" s="30"/>
      <c r="BB11" s="12"/>
      <c r="BC11" s="27">
        <f t="shared" ca="1" si="17"/>
        <v>0</v>
      </c>
      <c r="BD11" s="30"/>
      <c r="BE11" s="12"/>
      <c r="BF11" s="27">
        <f t="shared" ca="1" si="18"/>
        <v>0</v>
      </c>
      <c r="BG11" s="30"/>
      <c r="BH11" s="12"/>
      <c r="BI11" s="27">
        <f t="shared" ca="1" si="19"/>
        <v>0</v>
      </c>
      <c r="BJ11" s="30"/>
      <c r="BK11" s="48">
        <f t="shared" ca="1" si="20"/>
        <v>250.39999999999998</v>
      </c>
      <c r="BL11" s="12"/>
      <c r="BM11" s="27">
        <f t="shared" ca="1" si="21"/>
        <v>0</v>
      </c>
      <c r="BN11" s="30"/>
      <c r="BO11" s="12"/>
      <c r="BP11" s="27">
        <f t="shared" ca="1" si="22"/>
        <v>0</v>
      </c>
      <c r="BQ11" s="30"/>
      <c r="BR11" s="12"/>
      <c r="BS11" s="27">
        <f t="shared" ca="1" si="23"/>
        <v>0</v>
      </c>
      <c r="BT11" s="30"/>
      <c r="BU11" s="12"/>
      <c r="BV11" s="27">
        <f t="shared" ca="1" si="24"/>
        <v>0</v>
      </c>
      <c r="BW11" s="30"/>
      <c r="BX11" s="12"/>
      <c r="BY11" s="27">
        <f t="shared" ca="1" si="25"/>
        <v>0</v>
      </c>
      <c r="BZ11" s="30"/>
      <c r="CA11" s="12"/>
      <c r="CB11" s="27">
        <f t="shared" ca="1" si="26"/>
        <v>0</v>
      </c>
      <c r="CC11" s="30"/>
      <c r="CD11" s="12"/>
      <c r="CE11" s="27">
        <f t="shared" ca="1" si="27"/>
        <v>0</v>
      </c>
      <c r="CF11" s="30"/>
      <c r="CG11" s="12"/>
      <c r="CH11" s="27">
        <f t="shared" ca="1" si="28"/>
        <v>0</v>
      </c>
      <c r="CI11" s="30"/>
      <c r="CJ11" s="12"/>
      <c r="CK11" s="27">
        <f t="shared" ca="1" si="29"/>
        <v>0</v>
      </c>
      <c r="CL11" s="30"/>
      <c r="CM11" s="12"/>
      <c r="CN11" s="7">
        <f t="shared" ca="1" si="30"/>
        <v>0</v>
      </c>
      <c r="CO11" s="9"/>
      <c r="CP11" s="11"/>
      <c r="CQ11" s="7">
        <f t="shared" ca="1" si="31"/>
        <v>0</v>
      </c>
      <c r="CR11" s="9"/>
      <c r="CS11" s="11"/>
      <c r="CT11" s="7">
        <f t="shared" ca="1" si="32"/>
        <v>0</v>
      </c>
      <c r="CU11" s="9"/>
      <c r="CV11" s="11"/>
      <c r="CW11" s="7">
        <f t="shared" ca="1" si="33"/>
        <v>0</v>
      </c>
      <c r="CX11" s="9"/>
      <c r="CY11" s="11"/>
      <c r="CZ11" s="7">
        <f t="shared" ca="1" si="34"/>
        <v>0</v>
      </c>
      <c r="DA11" s="9"/>
      <c r="DB11" s="11"/>
      <c r="DC11" s="7">
        <f t="shared" ca="1" si="35"/>
        <v>0</v>
      </c>
      <c r="DD11" s="9"/>
      <c r="DE11" s="11"/>
      <c r="DF11" s="7">
        <f t="shared" ca="1" si="36"/>
        <v>0</v>
      </c>
      <c r="DG11" s="9"/>
      <c r="DH11" s="11"/>
      <c r="DI11" s="7">
        <f t="shared" ca="1" si="37"/>
        <v>0</v>
      </c>
      <c r="DJ11" s="9"/>
      <c r="DK11" s="11"/>
      <c r="DL11" s="7">
        <f t="shared" ca="1" si="38"/>
        <v>0</v>
      </c>
      <c r="DM11" s="9"/>
      <c r="DN11" s="11"/>
      <c r="DO11" s="7">
        <f t="shared" ca="1" si="39"/>
        <v>0</v>
      </c>
      <c r="DP11" s="9"/>
      <c r="DQ11" s="11"/>
      <c r="DR11" s="7">
        <f t="shared" ca="1" si="40"/>
        <v>0</v>
      </c>
      <c r="DS11" s="9"/>
      <c r="DT11" s="11"/>
      <c r="DU11" s="7">
        <f t="shared" ca="1" si="41"/>
        <v>0</v>
      </c>
      <c r="DV11" s="9"/>
      <c r="DW11" s="11"/>
      <c r="DX11" s="7">
        <f t="shared" ca="1" si="42"/>
        <v>0</v>
      </c>
      <c r="DY11" s="9"/>
      <c r="DZ11" s="11"/>
      <c r="EA11" s="7">
        <f t="shared" ca="1" si="43"/>
        <v>0</v>
      </c>
      <c r="EB11" s="9"/>
      <c r="EC11" s="11"/>
      <c r="ED11" s="7">
        <f t="shared" ca="1" si="44"/>
        <v>0</v>
      </c>
      <c r="EE11" s="9"/>
      <c r="EF11" s="11"/>
      <c r="EG11" s="7">
        <f t="shared" ca="1" si="45"/>
        <v>0</v>
      </c>
      <c r="EH11" s="9"/>
      <c r="EI11" s="11"/>
      <c r="EJ11" s="7">
        <f t="shared" ca="1" si="46"/>
        <v>0</v>
      </c>
      <c r="EK11" s="9"/>
      <c r="EL11" s="151">
        <f t="shared" ca="1" si="47"/>
        <v>268.39999999999998</v>
      </c>
      <c r="EM11" s="287" t="str">
        <f t="shared" si="48"/>
        <v>Падерин Артем - Главинская Милана</v>
      </c>
      <c r="EN11" s="288"/>
      <c r="EO11" s="289"/>
      <c r="EP11" s="14">
        <f t="shared" ca="1" si="49"/>
        <v>2</v>
      </c>
    </row>
    <row r="12" spans="1:146" ht="15.75" thickBot="1" x14ac:dyDescent="0.3">
      <c r="A12" s="5">
        <f t="shared" si="50"/>
        <v>3</v>
      </c>
      <c r="B12" s="41" t="s">
        <v>34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/>
      <c r="P12" s="140">
        <f t="shared" ca="1" si="4"/>
        <v>0</v>
      </c>
      <c r="Q12" s="30"/>
      <c r="R12" s="12">
        <v>94</v>
      </c>
      <c r="S12" s="140">
        <f t="shared" ca="1" si="5"/>
        <v>25.2</v>
      </c>
      <c r="T12" s="30"/>
      <c r="U12" s="12"/>
      <c r="V12" s="140">
        <f t="shared" ca="1" si="6"/>
        <v>0</v>
      </c>
      <c r="W12" s="30"/>
      <c r="X12" s="12"/>
      <c r="Y12" s="140">
        <f t="shared" ca="1" si="7"/>
        <v>0</v>
      </c>
      <c r="Z12" s="30"/>
      <c r="AA12" s="12">
        <v>51</v>
      </c>
      <c r="AB12" s="140">
        <f t="shared" ca="1" si="8"/>
        <v>18</v>
      </c>
      <c r="AC12" s="30"/>
      <c r="AD12" s="12"/>
      <c r="AE12" s="140">
        <f t="shared" ca="1" si="9"/>
        <v>0</v>
      </c>
      <c r="AF12" s="30"/>
      <c r="AG12" s="12">
        <v>18</v>
      </c>
      <c r="AH12" s="140">
        <f t="shared" ca="1" si="10"/>
        <v>41.6</v>
      </c>
      <c r="AI12" s="30"/>
      <c r="AJ12" s="12">
        <v>1</v>
      </c>
      <c r="AK12" s="140">
        <f t="shared" ca="1" si="11"/>
        <v>16.799999999999997</v>
      </c>
      <c r="AL12" s="30"/>
      <c r="AM12" s="12">
        <v>2</v>
      </c>
      <c r="AN12" s="140">
        <f t="shared" ca="1" si="12"/>
        <v>14</v>
      </c>
      <c r="AO12" s="30"/>
      <c r="AP12" s="12">
        <v>2</v>
      </c>
      <c r="AQ12" s="140">
        <f t="shared" ca="1" si="13"/>
        <v>36</v>
      </c>
      <c r="AR12" s="30"/>
      <c r="AS12" s="12">
        <v>3</v>
      </c>
      <c r="AT12" s="162">
        <f t="shared" ca="1" si="14"/>
        <v>26</v>
      </c>
      <c r="AU12" s="30"/>
      <c r="AV12" s="12"/>
      <c r="AW12" s="162">
        <f t="shared" ca="1" si="15"/>
        <v>0</v>
      </c>
      <c r="AX12" s="30"/>
      <c r="AY12" s="12"/>
      <c r="AZ12" s="27">
        <f t="shared" ca="1" si="16"/>
        <v>0</v>
      </c>
      <c r="BA12" s="30"/>
      <c r="BB12" s="12"/>
      <c r="BC12" s="27">
        <f t="shared" ca="1" si="17"/>
        <v>0</v>
      </c>
      <c r="BD12" s="30"/>
      <c r="BE12" s="12"/>
      <c r="BF12" s="27">
        <f t="shared" ca="1" si="18"/>
        <v>0</v>
      </c>
      <c r="BG12" s="30"/>
      <c r="BH12" s="12"/>
      <c r="BI12" s="27">
        <f t="shared" ca="1" si="19"/>
        <v>0</v>
      </c>
      <c r="BJ12" s="30"/>
      <c r="BK12" s="48">
        <f t="shared" ca="1" si="20"/>
        <v>177.6</v>
      </c>
      <c r="BL12" s="12"/>
      <c r="BM12" s="27">
        <f t="shared" ca="1" si="21"/>
        <v>0</v>
      </c>
      <c r="BN12" s="30"/>
      <c r="BO12" s="12"/>
      <c r="BP12" s="27">
        <f t="shared" ca="1" si="22"/>
        <v>0</v>
      </c>
      <c r="BQ12" s="30"/>
      <c r="BR12" s="12"/>
      <c r="BS12" s="27">
        <f t="shared" ca="1" si="23"/>
        <v>0</v>
      </c>
      <c r="BT12" s="30"/>
      <c r="BU12" s="12"/>
      <c r="BV12" s="27">
        <f t="shared" ca="1" si="24"/>
        <v>0</v>
      </c>
      <c r="BW12" s="30"/>
      <c r="BX12" s="12"/>
      <c r="BY12" s="27">
        <f t="shared" ca="1" si="25"/>
        <v>0</v>
      </c>
      <c r="BZ12" s="30"/>
      <c r="CA12" s="12"/>
      <c r="CB12" s="27">
        <f t="shared" ca="1" si="26"/>
        <v>0</v>
      </c>
      <c r="CC12" s="30"/>
      <c r="CD12" s="12"/>
      <c r="CE12" s="27">
        <f t="shared" ca="1" si="27"/>
        <v>0</v>
      </c>
      <c r="CF12" s="30"/>
      <c r="CG12" s="12"/>
      <c r="CH12" s="27">
        <f t="shared" ca="1" si="28"/>
        <v>0</v>
      </c>
      <c r="CI12" s="30"/>
      <c r="CJ12" s="12"/>
      <c r="CK12" s="27">
        <f t="shared" ca="1" si="29"/>
        <v>0</v>
      </c>
      <c r="CL12" s="30"/>
      <c r="CM12" s="12"/>
      <c r="CN12" s="7">
        <f t="shared" ca="1" si="30"/>
        <v>0</v>
      </c>
      <c r="CO12" s="9"/>
      <c r="CP12" s="11"/>
      <c r="CQ12" s="7">
        <f t="shared" ca="1" si="31"/>
        <v>0</v>
      </c>
      <c r="CR12" s="9"/>
      <c r="CS12" s="11"/>
      <c r="CT12" s="7">
        <f t="shared" ca="1" si="32"/>
        <v>0</v>
      </c>
      <c r="CU12" s="9"/>
      <c r="CV12" s="11"/>
      <c r="CW12" s="7">
        <f t="shared" ca="1" si="33"/>
        <v>0</v>
      </c>
      <c r="CX12" s="9"/>
      <c r="CY12" s="11"/>
      <c r="CZ12" s="7">
        <f t="shared" ca="1" si="34"/>
        <v>0</v>
      </c>
      <c r="DA12" s="9"/>
      <c r="DB12" s="11"/>
      <c r="DC12" s="7">
        <f t="shared" ca="1" si="35"/>
        <v>0</v>
      </c>
      <c r="DD12" s="9"/>
      <c r="DE12" s="11"/>
      <c r="DF12" s="7">
        <f t="shared" ca="1" si="36"/>
        <v>0</v>
      </c>
      <c r="DG12" s="9"/>
      <c r="DH12" s="11"/>
      <c r="DI12" s="7">
        <f t="shared" ca="1" si="37"/>
        <v>0</v>
      </c>
      <c r="DJ12" s="9"/>
      <c r="DK12" s="11"/>
      <c r="DL12" s="7">
        <f t="shared" ca="1" si="38"/>
        <v>0</v>
      </c>
      <c r="DM12" s="9"/>
      <c r="DN12" s="11"/>
      <c r="DO12" s="7">
        <f t="shared" ca="1" si="39"/>
        <v>0</v>
      </c>
      <c r="DP12" s="9"/>
      <c r="DQ12" s="11"/>
      <c r="DR12" s="7">
        <f t="shared" ca="1" si="40"/>
        <v>0</v>
      </c>
      <c r="DS12" s="9"/>
      <c r="DT12" s="11"/>
      <c r="DU12" s="7">
        <f t="shared" ca="1" si="41"/>
        <v>0</v>
      </c>
      <c r="DV12" s="9"/>
      <c r="DW12" s="11"/>
      <c r="DX12" s="7">
        <f t="shared" ca="1" si="42"/>
        <v>0</v>
      </c>
      <c r="DY12" s="9"/>
      <c r="DZ12" s="11"/>
      <c r="EA12" s="7">
        <f t="shared" ca="1" si="43"/>
        <v>0</v>
      </c>
      <c r="EB12" s="9"/>
      <c r="EC12" s="11"/>
      <c r="ED12" s="7">
        <f t="shared" ca="1" si="44"/>
        <v>0</v>
      </c>
      <c r="EE12" s="9"/>
      <c r="EF12" s="11"/>
      <c r="EG12" s="7">
        <f t="shared" ca="1" si="45"/>
        <v>0</v>
      </c>
      <c r="EH12" s="9"/>
      <c r="EI12" s="11"/>
      <c r="EJ12" s="7">
        <f t="shared" ca="1" si="46"/>
        <v>0</v>
      </c>
      <c r="EK12" s="9"/>
      <c r="EL12" s="151">
        <f t="shared" ca="1" si="47"/>
        <v>177.60000000000002</v>
      </c>
      <c r="EM12" s="287" t="str">
        <f t="shared" si="48"/>
        <v>Громов Максим - Бачурина Татьяна</v>
      </c>
      <c r="EN12" s="288"/>
      <c r="EO12" s="289"/>
      <c r="EP12" s="14">
        <f t="shared" ca="1" si="49"/>
        <v>3</v>
      </c>
    </row>
    <row r="13" spans="1:146" ht="15.75" thickBot="1" x14ac:dyDescent="0.3">
      <c r="A13" s="28">
        <f t="shared" si="50"/>
        <v>4</v>
      </c>
      <c r="B13" s="116" t="s">
        <v>22</v>
      </c>
      <c r="C13" s="12"/>
      <c r="D13" s="140">
        <f t="shared" ca="1" si="0"/>
        <v>0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/>
      <c r="M13" s="140">
        <f t="shared" ca="1" si="3"/>
        <v>0</v>
      </c>
      <c r="N13" s="30"/>
      <c r="O13" s="12"/>
      <c r="P13" s="140">
        <f t="shared" ca="1" si="4"/>
        <v>0</v>
      </c>
      <c r="Q13" s="30"/>
      <c r="R13" s="12">
        <v>89</v>
      </c>
      <c r="S13" s="140">
        <f t="shared" ca="1" si="5"/>
        <v>25.2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>
        <v>54</v>
      </c>
      <c r="AB13" s="140">
        <f t="shared" ca="1" si="8"/>
        <v>18</v>
      </c>
      <c r="AC13" s="30"/>
      <c r="AD13" s="12"/>
      <c r="AE13" s="140">
        <f t="shared" ca="1" si="9"/>
        <v>0</v>
      </c>
      <c r="AF13" s="30"/>
      <c r="AG13" s="12"/>
      <c r="AH13" s="140">
        <f t="shared" ca="1" si="10"/>
        <v>0</v>
      </c>
      <c r="AI13" s="30"/>
      <c r="AJ13" s="12">
        <v>5</v>
      </c>
      <c r="AK13" s="140">
        <f t="shared" ca="1" si="11"/>
        <v>5.6</v>
      </c>
      <c r="AL13" s="30"/>
      <c r="AM13" s="12">
        <v>4</v>
      </c>
      <c r="AN13" s="140">
        <f t="shared" ca="1" si="12"/>
        <v>8.3999999999999986</v>
      </c>
      <c r="AO13" s="30"/>
      <c r="AP13" s="12">
        <v>4</v>
      </c>
      <c r="AQ13" s="140">
        <f t="shared" ca="1" si="13"/>
        <v>26.4</v>
      </c>
      <c r="AR13" s="30"/>
      <c r="AS13" s="12"/>
      <c r="AT13" s="162">
        <f t="shared" ca="1" si="14"/>
        <v>0</v>
      </c>
      <c r="AU13" s="30"/>
      <c r="AV13" s="12"/>
      <c r="AW13" s="162">
        <f t="shared" ca="1" si="15"/>
        <v>0</v>
      </c>
      <c r="AX13" s="30"/>
      <c r="AY13" s="12"/>
      <c r="AZ13" s="27">
        <f t="shared" ca="1" si="16"/>
        <v>0</v>
      </c>
      <c r="BA13" s="30"/>
      <c r="BB13" s="12"/>
      <c r="BC13" s="27">
        <f t="shared" ca="1" si="17"/>
        <v>0</v>
      </c>
      <c r="BD13" s="30"/>
      <c r="BE13" s="12"/>
      <c r="BF13" s="27">
        <f t="shared" ca="1" si="18"/>
        <v>0</v>
      </c>
      <c r="BG13" s="30"/>
      <c r="BH13" s="12"/>
      <c r="BI13" s="27">
        <f t="shared" ca="1" si="19"/>
        <v>0</v>
      </c>
      <c r="BJ13" s="30"/>
      <c r="BK13" s="48">
        <f t="shared" ca="1" si="20"/>
        <v>83.6</v>
      </c>
      <c r="BL13" s="12"/>
      <c r="BM13" s="27">
        <f t="shared" ca="1" si="21"/>
        <v>0</v>
      </c>
      <c r="BN13" s="30"/>
      <c r="BO13" s="12"/>
      <c r="BP13" s="27">
        <f t="shared" ca="1" si="22"/>
        <v>0</v>
      </c>
      <c r="BQ13" s="30"/>
      <c r="BR13" s="12"/>
      <c r="BS13" s="27">
        <f t="shared" ca="1" si="23"/>
        <v>0</v>
      </c>
      <c r="BT13" s="30"/>
      <c r="BU13" s="12"/>
      <c r="BV13" s="27">
        <f t="shared" ca="1" si="24"/>
        <v>0</v>
      </c>
      <c r="BW13" s="30"/>
      <c r="BX13" s="12"/>
      <c r="BY13" s="27">
        <f t="shared" ca="1" si="25"/>
        <v>0</v>
      </c>
      <c r="BZ13" s="30"/>
      <c r="CA13" s="12"/>
      <c r="CB13" s="27">
        <f t="shared" ca="1" si="26"/>
        <v>0</v>
      </c>
      <c r="CC13" s="30"/>
      <c r="CD13" s="12"/>
      <c r="CE13" s="27">
        <f t="shared" ca="1" si="27"/>
        <v>0</v>
      </c>
      <c r="CF13" s="30"/>
      <c r="CG13" s="12"/>
      <c r="CH13" s="27">
        <f t="shared" ca="1" si="28"/>
        <v>0</v>
      </c>
      <c r="CI13" s="30"/>
      <c r="CJ13" s="12"/>
      <c r="CK13" s="27">
        <f t="shared" ca="1" si="29"/>
        <v>0</v>
      </c>
      <c r="CL13" s="30"/>
      <c r="CM13" s="12"/>
      <c r="CN13" s="7">
        <f t="shared" ca="1" si="30"/>
        <v>0</v>
      </c>
      <c r="CO13" s="30"/>
      <c r="CP13" s="11"/>
      <c r="CQ13" s="7">
        <f t="shared" ca="1" si="31"/>
        <v>0</v>
      </c>
      <c r="CR13" s="30"/>
      <c r="CS13" s="11"/>
      <c r="CT13" s="7">
        <f t="shared" ca="1" si="32"/>
        <v>0</v>
      </c>
      <c r="CU13" s="30"/>
      <c r="CV13" s="11"/>
      <c r="CW13" s="7">
        <f t="shared" ca="1" si="33"/>
        <v>0</v>
      </c>
      <c r="CX13" s="30"/>
      <c r="CY13" s="11"/>
      <c r="CZ13" s="7">
        <f t="shared" ca="1" si="34"/>
        <v>0</v>
      </c>
      <c r="DA13" s="30"/>
      <c r="DB13" s="11"/>
      <c r="DC13" s="7">
        <f t="shared" ca="1" si="35"/>
        <v>0</v>
      </c>
      <c r="DD13" s="30"/>
      <c r="DE13" s="11"/>
      <c r="DF13" s="7">
        <f t="shared" ca="1" si="36"/>
        <v>0</v>
      </c>
      <c r="DG13" s="30"/>
      <c r="DH13" s="11"/>
      <c r="DI13" s="7">
        <f t="shared" ca="1" si="37"/>
        <v>0</v>
      </c>
      <c r="DJ13" s="30"/>
      <c r="DK13" s="11"/>
      <c r="DL13" s="7">
        <f t="shared" ca="1" si="38"/>
        <v>0</v>
      </c>
      <c r="DM13" s="30"/>
      <c r="DN13" s="11"/>
      <c r="DO13" s="7">
        <f t="shared" ca="1" si="39"/>
        <v>0</v>
      </c>
      <c r="DP13" s="30"/>
      <c r="DQ13" s="11"/>
      <c r="DR13" s="7">
        <f t="shared" ca="1" si="40"/>
        <v>0</v>
      </c>
      <c r="DS13" s="30"/>
      <c r="DT13" s="11"/>
      <c r="DU13" s="7">
        <f t="shared" ca="1" si="41"/>
        <v>0</v>
      </c>
      <c r="DV13" s="30"/>
      <c r="DW13" s="11"/>
      <c r="DX13" s="7">
        <f t="shared" ca="1" si="42"/>
        <v>0</v>
      </c>
      <c r="DY13" s="30"/>
      <c r="DZ13" s="11"/>
      <c r="EA13" s="7">
        <f t="shared" ca="1" si="43"/>
        <v>0</v>
      </c>
      <c r="EB13" s="30"/>
      <c r="EC13" s="11"/>
      <c r="ED13" s="7">
        <f t="shared" ca="1" si="44"/>
        <v>0</v>
      </c>
      <c r="EE13" s="30"/>
      <c r="EF13" s="11"/>
      <c r="EG13" s="7">
        <f t="shared" ca="1" si="45"/>
        <v>0</v>
      </c>
      <c r="EH13" s="30"/>
      <c r="EI13" s="11"/>
      <c r="EJ13" s="7">
        <f t="shared" ca="1" si="46"/>
        <v>0</v>
      </c>
      <c r="EK13" s="30"/>
      <c r="EL13" s="151">
        <f t="shared" ca="1" si="47"/>
        <v>83.6</v>
      </c>
      <c r="EM13" s="287" t="str">
        <f t="shared" si="48"/>
        <v>Суходольский Ярослав - Кузьменко София</v>
      </c>
      <c r="EN13" s="288"/>
      <c r="EO13" s="289"/>
      <c r="EP13" s="14">
        <f t="shared" ca="1" si="49"/>
        <v>4</v>
      </c>
    </row>
    <row r="14" spans="1:146" ht="15.75" thickBot="1" x14ac:dyDescent="0.3">
      <c r="A14" s="5">
        <f t="shared" si="50"/>
        <v>5</v>
      </c>
      <c r="B14" s="29" t="s">
        <v>129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/>
      <c r="P14" s="140">
        <f t="shared" ca="1" si="4"/>
        <v>0</v>
      </c>
      <c r="Q14" s="30"/>
      <c r="R14" s="12">
        <v>136</v>
      </c>
      <c r="S14" s="140">
        <f t="shared" ca="1" si="5"/>
        <v>18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>
        <v>65</v>
      </c>
      <c r="AB14" s="140">
        <f t="shared" ca="1" si="8"/>
        <v>18</v>
      </c>
      <c r="AC14" s="30"/>
      <c r="AD14" s="12"/>
      <c r="AE14" s="140">
        <f t="shared" ca="1" si="9"/>
        <v>0</v>
      </c>
      <c r="AF14" s="30"/>
      <c r="AG14" s="12"/>
      <c r="AH14" s="140">
        <f t="shared" ca="1" si="10"/>
        <v>0</v>
      </c>
      <c r="AI14" s="30"/>
      <c r="AJ14" s="12">
        <v>6</v>
      </c>
      <c r="AK14" s="140">
        <f t="shared" ca="1" si="11"/>
        <v>2.8</v>
      </c>
      <c r="AL14" s="30"/>
      <c r="AM14" s="12"/>
      <c r="AN14" s="140">
        <f t="shared" ca="1" si="12"/>
        <v>0</v>
      </c>
      <c r="AO14" s="30"/>
      <c r="AP14" s="12"/>
      <c r="AQ14" s="140">
        <f t="shared" ca="1" si="13"/>
        <v>0</v>
      </c>
      <c r="AR14" s="30"/>
      <c r="AS14" s="12"/>
      <c r="AT14" s="162">
        <f t="shared" ca="1" si="14"/>
        <v>0</v>
      </c>
      <c r="AU14" s="30"/>
      <c r="AV14" s="12"/>
      <c r="AW14" s="162">
        <f t="shared" ca="1" si="15"/>
        <v>0</v>
      </c>
      <c r="AX14" s="30"/>
      <c r="AY14" s="12"/>
      <c r="AZ14" s="27">
        <f t="shared" ca="1" si="16"/>
        <v>0</v>
      </c>
      <c r="BA14" s="30"/>
      <c r="BB14" s="12"/>
      <c r="BC14" s="27">
        <f t="shared" ca="1" si="17"/>
        <v>0</v>
      </c>
      <c r="BD14" s="30"/>
      <c r="BE14" s="12"/>
      <c r="BF14" s="27">
        <f t="shared" ca="1" si="18"/>
        <v>0</v>
      </c>
      <c r="BG14" s="30"/>
      <c r="BH14" s="12"/>
      <c r="BI14" s="27">
        <f t="shared" ca="1" si="19"/>
        <v>0</v>
      </c>
      <c r="BJ14" s="30"/>
      <c r="BK14" s="48">
        <f t="shared" ca="1" si="20"/>
        <v>38.799999999999997</v>
      </c>
      <c r="BL14" s="12"/>
      <c r="BM14" s="27">
        <f t="shared" ca="1" si="21"/>
        <v>0</v>
      </c>
      <c r="BN14" s="30"/>
      <c r="BO14" s="12"/>
      <c r="BP14" s="27">
        <f t="shared" ca="1" si="22"/>
        <v>0</v>
      </c>
      <c r="BQ14" s="30"/>
      <c r="BR14" s="12"/>
      <c r="BS14" s="27">
        <f t="shared" ca="1" si="23"/>
        <v>0</v>
      </c>
      <c r="BT14" s="30"/>
      <c r="BU14" s="12"/>
      <c r="BV14" s="27">
        <f t="shared" ca="1" si="24"/>
        <v>0</v>
      </c>
      <c r="BW14" s="30"/>
      <c r="BX14" s="12"/>
      <c r="BY14" s="27">
        <f t="shared" ca="1" si="25"/>
        <v>0</v>
      </c>
      <c r="BZ14" s="30"/>
      <c r="CA14" s="12"/>
      <c r="CB14" s="27">
        <f t="shared" ca="1" si="26"/>
        <v>0</v>
      </c>
      <c r="CC14" s="30"/>
      <c r="CD14" s="12"/>
      <c r="CE14" s="27">
        <f t="shared" ca="1" si="27"/>
        <v>0</v>
      </c>
      <c r="CF14" s="30"/>
      <c r="CG14" s="12"/>
      <c r="CH14" s="27">
        <f t="shared" ca="1" si="28"/>
        <v>0</v>
      </c>
      <c r="CI14" s="30"/>
      <c r="CJ14" s="12"/>
      <c r="CK14" s="27">
        <f t="shared" ca="1" si="29"/>
        <v>0</v>
      </c>
      <c r="CL14" s="30"/>
      <c r="CM14" s="12"/>
      <c r="CN14" s="7">
        <f t="shared" ca="1" si="30"/>
        <v>0</v>
      </c>
      <c r="CO14" s="9"/>
      <c r="CP14" s="11"/>
      <c r="CQ14" s="7">
        <f t="shared" ca="1" si="31"/>
        <v>0</v>
      </c>
      <c r="CR14" s="9"/>
      <c r="CS14" s="11"/>
      <c r="CT14" s="7">
        <f t="shared" ca="1" si="32"/>
        <v>0</v>
      </c>
      <c r="CU14" s="9"/>
      <c r="CV14" s="11"/>
      <c r="CW14" s="7">
        <f t="shared" ca="1" si="33"/>
        <v>0</v>
      </c>
      <c r="CX14" s="9"/>
      <c r="CY14" s="11"/>
      <c r="CZ14" s="7">
        <f t="shared" ca="1" si="34"/>
        <v>0</v>
      </c>
      <c r="DA14" s="9"/>
      <c r="DB14" s="11"/>
      <c r="DC14" s="7">
        <f t="shared" ca="1" si="35"/>
        <v>0</v>
      </c>
      <c r="DD14" s="9"/>
      <c r="DE14" s="11"/>
      <c r="DF14" s="7">
        <f t="shared" ca="1" si="36"/>
        <v>0</v>
      </c>
      <c r="DG14" s="9"/>
      <c r="DH14" s="11"/>
      <c r="DI14" s="7">
        <f t="shared" ca="1" si="37"/>
        <v>0</v>
      </c>
      <c r="DJ14" s="9"/>
      <c r="DK14" s="11"/>
      <c r="DL14" s="7">
        <f t="shared" ca="1" si="38"/>
        <v>0</v>
      </c>
      <c r="DM14" s="9"/>
      <c r="DN14" s="11"/>
      <c r="DO14" s="7">
        <f t="shared" ca="1" si="39"/>
        <v>0</v>
      </c>
      <c r="DP14" s="9"/>
      <c r="DQ14" s="11"/>
      <c r="DR14" s="7">
        <f t="shared" ca="1" si="40"/>
        <v>0</v>
      </c>
      <c r="DS14" s="9"/>
      <c r="DT14" s="11"/>
      <c r="DU14" s="7">
        <f t="shared" ca="1" si="41"/>
        <v>0</v>
      </c>
      <c r="DV14" s="9"/>
      <c r="DW14" s="11"/>
      <c r="DX14" s="7">
        <f t="shared" ca="1" si="42"/>
        <v>0</v>
      </c>
      <c r="DY14" s="9"/>
      <c r="DZ14" s="11"/>
      <c r="EA14" s="7">
        <f t="shared" ca="1" si="43"/>
        <v>0</v>
      </c>
      <c r="EB14" s="9"/>
      <c r="EC14" s="11"/>
      <c r="ED14" s="7">
        <f t="shared" ca="1" si="44"/>
        <v>0</v>
      </c>
      <c r="EE14" s="9"/>
      <c r="EF14" s="11"/>
      <c r="EG14" s="7">
        <f t="shared" ca="1" si="45"/>
        <v>0</v>
      </c>
      <c r="EH14" s="9"/>
      <c r="EI14" s="11"/>
      <c r="EJ14" s="7">
        <f t="shared" ca="1" si="46"/>
        <v>0</v>
      </c>
      <c r="EK14" s="9"/>
      <c r="EL14" s="151">
        <f t="shared" ca="1" si="47"/>
        <v>38.799999999999997</v>
      </c>
      <c r="EM14" s="287" t="str">
        <f t="shared" si="48"/>
        <v>Забоцкий Макар - Планкова Елизавета</v>
      </c>
      <c r="EN14" s="288"/>
      <c r="EO14" s="289"/>
      <c r="EP14" s="14">
        <f t="shared" ca="1" si="49"/>
        <v>5</v>
      </c>
    </row>
    <row r="15" spans="1:146" s="32" customFormat="1" ht="15.75" thickBot="1" x14ac:dyDescent="0.3">
      <c r="A15" s="5">
        <f t="shared" si="50"/>
        <v>6</v>
      </c>
      <c r="B15" s="116" t="s">
        <v>165</v>
      </c>
      <c r="C15" s="12"/>
      <c r="D15" s="140">
        <f t="shared" ca="1" si="0"/>
        <v>0</v>
      </c>
      <c r="E15" s="30"/>
      <c r="F15" s="12"/>
      <c r="G15" s="140">
        <f t="shared" ca="1" si="1"/>
        <v>0</v>
      </c>
      <c r="H15" s="30"/>
      <c r="I15" s="12"/>
      <c r="J15" s="140">
        <f t="shared" ca="1" si="2"/>
        <v>0</v>
      </c>
      <c r="K15" s="30"/>
      <c r="L15" s="12"/>
      <c r="M15" s="140">
        <f t="shared" ca="1" si="3"/>
        <v>0</v>
      </c>
      <c r="N15" s="30"/>
      <c r="O15" s="12"/>
      <c r="P15" s="140">
        <f t="shared" ca="1" si="4"/>
        <v>0</v>
      </c>
      <c r="Q15" s="30"/>
      <c r="R15" s="12"/>
      <c r="S15" s="140">
        <f t="shared" ca="1" si="5"/>
        <v>0</v>
      </c>
      <c r="T15" s="30"/>
      <c r="U15" s="12"/>
      <c r="V15" s="140">
        <f t="shared" ca="1" si="6"/>
        <v>0</v>
      </c>
      <c r="W15" s="30"/>
      <c r="X15" s="12"/>
      <c r="Y15" s="140">
        <f t="shared" ca="1" si="7"/>
        <v>0</v>
      </c>
      <c r="Z15" s="30"/>
      <c r="AA15" s="12"/>
      <c r="AB15" s="140">
        <f t="shared" ca="1" si="8"/>
        <v>0</v>
      </c>
      <c r="AC15" s="30"/>
      <c r="AD15" s="12"/>
      <c r="AE15" s="140">
        <f t="shared" ca="1" si="9"/>
        <v>0</v>
      </c>
      <c r="AF15" s="30"/>
      <c r="AG15" s="12"/>
      <c r="AH15" s="140">
        <f t="shared" ca="1" si="10"/>
        <v>0</v>
      </c>
      <c r="AI15" s="30"/>
      <c r="AJ15" s="12"/>
      <c r="AK15" s="140">
        <f t="shared" ca="1" si="11"/>
        <v>0</v>
      </c>
      <c r="AL15" s="30"/>
      <c r="AM15" s="12"/>
      <c r="AN15" s="140">
        <f t="shared" ca="1" si="12"/>
        <v>0</v>
      </c>
      <c r="AO15" s="30"/>
      <c r="AP15" s="12">
        <v>5</v>
      </c>
      <c r="AQ15" s="140">
        <f t="shared" ca="1" si="13"/>
        <v>21.599999999999998</v>
      </c>
      <c r="AR15" s="30"/>
      <c r="AS15" s="12"/>
      <c r="AT15" s="162">
        <f t="shared" ca="1" si="14"/>
        <v>0</v>
      </c>
      <c r="AU15" s="30"/>
      <c r="AV15" s="12"/>
      <c r="AW15" s="162">
        <f t="shared" ca="1" si="15"/>
        <v>0</v>
      </c>
      <c r="AX15" s="30"/>
      <c r="AY15" s="12"/>
      <c r="AZ15" s="27">
        <f t="shared" ca="1" si="16"/>
        <v>0</v>
      </c>
      <c r="BA15" s="30"/>
      <c r="BB15" s="12"/>
      <c r="BC15" s="27">
        <f t="shared" ca="1" si="17"/>
        <v>0</v>
      </c>
      <c r="BD15" s="30"/>
      <c r="BE15" s="12"/>
      <c r="BF15" s="27">
        <f t="shared" ca="1" si="18"/>
        <v>0</v>
      </c>
      <c r="BG15" s="30"/>
      <c r="BH15" s="12"/>
      <c r="BI15" s="27">
        <f t="shared" ca="1" si="19"/>
        <v>0</v>
      </c>
      <c r="BJ15" s="30"/>
      <c r="BK15" s="48">
        <f t="shared" ca="1" si="20"/>
        <v>21.599999999999998</v>
      </c>
      <c r="BL15" s="12"/>
      <c r="BM15" s="27">
        <f t="shared" ca="1" si="21"/>
        <v>0</v>
      </c>
      <c r="BN15" s="30"/>
      <c r="BO15" s="12"/>
      <c r="BP15" s="27">
        <f t="shared" ca="1" si="22"/>
        <v>0</v>
      </c>
      <c r="BQ15" s="30"/>
      <c r="BR15" s="12"/>
      <c r="BS15" s="27">
        <f t="shared" ca="1" si="23"/>
        <v>0</v>
      </c>
      <c r="BT15" s="30"/>
      <c r="BU15" s="12"/>
      <c r="BV15" s="27">
        <f t="shared" ca="1" si="24"/>
        <v>0</v>
      </c>
      <c r="BW15" s="30"/>
      <c r="BX15" s="12"/>
      <c r="BY15" s="27">
        <f t="shared" ca="1" si="25"/>
        <v>0</v>
      </c>
      <c r="BZ15" s="30"/>
      <c r="CA15" s="12"/>
      <c r="CB15" s="27">
        <f t="shared" ca="1" si="26"/>
        <v>0</v>
      </c>
      <c r="CC15" s="30"/>
      <c r="CD15" s="12"/>
      <c r="CE15" s="27">
        <f t="shared" ca="1" si="27"/>
        <v>0</v>
      </c>
      <c r="CF15" s="30"/>
      <c r="CG15" s="12"/>
      <c r="CH15" s="27">
        <f t="shared" ca="1" si="28"/>
        <v>0</v>
      </c>
      <c r="CI15" s="30"/>
      <c r="CJ15" s="12"/>
      <c r="CK15" s="27">
        <f t="shared" ca="1" si="29"/>
        <v>0</v>
      </c>
      <c r="CL15" s="30"/>
      <c r="CM15" s="12"/>
      <c r="CN15" s="7">
        <f t="shared" ca="1" si="30"/>
        <v>0</v>
      </c>
      <c r="CO15" s="30"/>
      <c r="CP15" s="11"/>
      <c r="CQ15" s="7">
        <f t="shared" ca="1" si="31"/>
        <v>0</v>
      </c>
      <c r="CR15" s="30"/>
      <c r="CS15" s="11"/>
      <c r="CT15" s="7">
        <f t="shared" ca="1" si="32"/>
        <v>0</v>
      </c>
      <c r="CU15" s="30"/>
      <c r="CV15" s="11"/>
      <c r="CW15" s="7">
        <f t="shared" ca="1" si="33"/>
        <v>0</v>
      </c>
      <c r="CX15" s="30"/>
      <c r="CY15" s="11"/>
      <c r="CZ15" s="7">
        <f t="shared" ca="1" si="34"/>
        <v>0</v>
      </c>
      <c r="DA15" s="30"/>
      <c r="DB15" s="11"/>
      <c r="DC15" s="7">
        <f t="shared" ca="1" si="35"/>
        <v>0</v>
      </c>
      <c r="DD15" s="30"/>
      <c r="DE15" s="11"/>
      <c r="DF15" s="7">
        <f t="shared" ca="1" si="36"/>
        <v>0</v>
      </c>
      <c r="DG15" s="30"/>
      <c r="DH15" s="11"/>
      <c r="DI15" s="7">
        <f t="shared" ca="1" si="37"/>
        <v>0</v>
      </c>
      <c r="DJ15" s="30"/>
      <c r="DK15" s="11"/>
      <c r="DL15" s="7">
        <f t="shared" ca="1" si="38"/>
        <v>0</v>
      </c>
      <c r="DM15" s="30"/>
      <c r="DN15" s="11"/>
      <c r="DO15" s="7">
        <f t="shared" ca="1" si="39"/>
        <v>0</v>
      </c>
      <c r="DP15" s="30"/>
      <c r="DQ15" s="11"/>
      <c r="DR15" s="7">
        <f t="shared" ca="1" si="40"/>
        <v>0</v>
      </c>
      <c r="DS15" s="30"/>
      <c r="DT15" s="11"/>
      <c r="DU15" s="7">
        <f t="shared" ca="1" si="41"/>
        <v>0</v>
      </c>
      <c r="DV15" s="30"/>
      <c r="DW15" s="11"/>
      <c r="DX15" s="7">
        <f t="shared" ca="1" si="42"/>
        <v>0</v>
      </c>
      <c r="DY15" s="30"/>
      <c r="DZ15" s="11"/>
      <c r="EA15" s="7">
        <f t="shared" ca="1" si="43"/>
        <v>0</v>
      </c>
      <c r="EB15" s="30"/>
      <c r="EC15" s="11"/>
      <c r="ED15" s="7">
        <f t="shared" ca="1" si="44"/>
        <v>0</v>
      </c>
      <c r="EE15" s="30"/>
      <c r="EF15" s="11"/>
      <c r="EG15" s="7">
        <f t="shared" ca="1" si="45"/>
        <v>0</v>
      </c>
      <c r="EH15" s="30"/>
      <c r="EI15" s="11"/>
      <c r="EJ15" s="7">
        <f t="shared" ca="1" si="46"/>
        <v>0</v>
      </c>
      <c r="EK15" s="30"/>
      <c r="EL15" s="151">
        <f t="shared" ca="1" si="47"/>
        <v>21.599999999999998</v>
      </c>
      <c r="EM15" s="292" t="str">
        <f t="shared" si="48"/>
        <v>Логинов Даниил - Бордаенко Елизавета</v>
      </c>
      <c r="EN15" s="293"/>
      <c r="EO15" s="294"/>
      <c r="EP15" s="31">
        <f t="shared" ca="1" si="49"/>
        <v>6</v>
      </c>
    </row>
    <row r="16" spans="1:146" ht="15.75" thickBot="1" x14ac:dyDescent="0.3">
      <c r="A16" s="77">
        <f t="shared" si="50"/>
        <v>7</v>
      </c>
      <c r="B16" s="66" t="s">
        <v>71</v>
      </c>
      <c r="C16" s="35"/>
      <c r="D16" s="217">
        <f t="shared" ca="1" si="0"/>
        <v>0</v>
      </c>
      <c r="E16" s="61"/>
      <c r="F16" s="35"/>
      <c r="G16" s="217">
        <f t="shared" ca="1" si="1"/>
        <v>0</v>
      </c>
      <c r="H16" s="61"/>
      <c r="I16" s="35"/>
      <c r="J16" s="217">
        <f t="shared" ca="1" si="2"/>
        <v>0</v>
      </c>
      <c r="K16" s="61"/>
      <c r="L16" s="35"/>
      <c r="M16" s="217">
        <f t="shared" ca="1" si="3"/>
        <v>0</v>
      </c>
      <c r="N16" s="61"/>
      <c r="O16" s="35"/>
      <c r="P16" s="217">
        <f t="shared" ca="1" si="4"/>
        <v>0</v>
      </c>
      <c r="Q16" s="61"/>
      <c r="R16" s="35">
        <v>106</v>
      </c>
      <c r="S16" s="217">
        <f t="shared" ca="1" si="5"/>
        <v>18</v>
      </c>
      <c r="T16" s="61"/>
      <c r="U16" s="35"/>
      <c r="V16" s="217">
        <f t="shared" ca="1" si="6"/>
        <v>0</v>
      </c>
      <c r="W16" s="61"/>
      <c r="X16" s="35"/>
      <c r="Y16" s="217">
        <f t="shared" ca="1" si="7"/>
        <v>0</v>
      </c>
      <c r="Z16" s="61"/>
      <c r="AA16" s="35"/>
      <c r="AB16" s="217">
        <f t="shared" ca="1" si="8"/>
        <v>0</v>
      </c>
      <c r="AC16" s="61"/>
      <c r="AD16" s="35"/>
      <c r="AE16" s="217">
        <f t="shared" ca="1" si="9"/>
        <v>0</v>
      </c>
      <c r="AF16" s="61"/>
      <c r="AG16" s="35"/>
      <c r="AH16" s="217">
        <f t="shared" ca="1" si="10"/>
        <v>0</v>
      </c>
      <c r="AI16" s="61"/>
      <c r="AJ16" s="35">
        <v>6</v>
      </c>
      <c r="AK16" s="217">
        <f t="shared" ca="1" si="11"/>
        <v>2.8</v>
      </c>
      <c r="AL16" s="61"/>
      <c r="AM16" s="35"/>
      <c r="AN16" s="217">
        <f t="shared" ca="1" si="12"/>
        <v>0</v>
      </c>
      <c r="AO16" s="61"/>
      <c r="AP16" s="35"/>
      <c r="AQ16" s="217">
        <f t="shared" ca="1" si="13"/>
        <v>0</v>
      </c>
      <c r="AR16" s="61"/>
      <c r="AS16" s="35"/>
      <c r="AT16" s="231">
        <f t="shared" ca="1" si="14"/>
        <v>0</v>
      </c>
      <c r="AU16" s="61"/>
      <c r="AV16" s="35"/>
      <c r="AW16" s="231">
        <f t="shared" ca="1" si="15"/>
        <v>0</v>
      </c>
      <c r="AX16" s="61"/>
      <c r="AY16" s="35"/>
      <c r="AZ16" s="36">
        <f t="shared" ca="1" si="16"/>
        <v>0</v>
      </c>
      <c r="BA16" s="61"/>
      <c r="BB16" s="35"/>
      <c r="BC16" s="36">
        <f t="shared" ca="1" si="17"/>
        <v>0</v>
      </c>
      <c r="BD16" s="61"/>
      <c r="BE16" s="35"/>
      <c r="BF16" s="36">
        <f t="shared" ca="1" si="18"/>
        <v>0</v>
      </c>
      <c r="BG16" s="61"/>
      <c r="BH16" s="35"/>
      <c r="BI16" s="36">
        <f t="shared" ca="1" si="19"/>
        <v>0</v>
      </c>
      <c r="BJ16" s="61"/>
      <c r="BK16" s="242">
        <f t="shared" ca="1" si="20"/>
        <v>20.8</v>
      </c>
      <c r="BL16" s="35"/>
      <c r="BM16" s="36">
        <f t="shared" ca="1" si="21"/>
        <v>0</v>
      </c>
      <c r="BN16" s="61"/>
      <c r="BO16" s="35"/>
      <c r="BP16" s="36">
        <f t="shared" ca="1" si="22"/>
        <v>0</v>
      </c>
      <c r="BQ16" s="61"/>
      <c r="BR16" s="35"/>
      <c r="BS16" s="36">
        <f t="shared" ca="1" si="23"/>
        <v>0</v>
      </c>
      <c r="BT16" s="61"/>
      <c r="BU16" s="35"/>
      <c r="BV16" s="36">
        <f t="shared" ca="1" si="24"/>
        <v>0</v>
      </c>
      <c r="BW16" s="61"/>
      <c r="BX16" s="35"/>
      <c r="BY16" s="36">
        <f t="shared" ca="1" si="25"/>
        <v>0</v>
      </c>
      <c r="BZ16" s="61"/>
      <c r="CA16" s="35"/>
      <c r="CB16" s="36">
        <f t="shared" ca="1" si="26"/>
        <v>0</v>
      </c>
      <c r="CC16" s="61"/>
      <c r="CD16" s="35"/>
      <c r="CE16" s="36">
        <f t="shared" ca="1" si="27"/>
        <v>0</v>
      </c>
      <c r="CF16" s="61"/>
      <c r="CG16" s="35"/>
      <c r="CH16" s="36">
        <f t="shared" ca="1" si="28"/>
        <v>0</v>
      </c>
      <c r="CI16" s="61"/>
      <c r="CJ16" s="35"/>
      <c r="CK16" s="36">
        <f t="shared" ca="1" si="29"/>
        <v>0</v>
      </c>
      <c r="CL16" s="61"/>
      <c r="CM16" s="35"/>
      <c r="CN16" s="84">
        <f t="shared" ca="1" si="30"/>
        <v>0</v>
      </c>
      <c r="CO16" s="85"/>
      <c r="CP16" s="109"/>
      <c r="CQ16" s="84">
        <f t="shared" ca="1" si="31"/>
        <v>0</v>
      </c>
      <c r="CR16" s="85"/>
      <c r="CS16" s="109"/>
      <c r="CT16" s="84">
        <f t="shared" ca="1" si="32"/>
        <v>0</v>
      </c>
      <c r="CU16" s="85"/>
      <c r="CV16" s="109"/>
      <c r="CW16" s="84">
        <f t="shared" ca="1" si="33"/>
        <v>0</v>
      </c>
      <c r="CX16" s="85"/>
      <c r="CY16" s="109"/>
      <c r="CZ16" s="84">
        <f t="shared" ca="1" si="34"/>
        <v>0</v>
      </c>
      <c r="DA16" s="85"/>
      <c r="DB16" s="109"/>
      <c r="DC16" s="84">
        <f t="shared" ca="1" si="35"/>
        <v>0</v>
      </c>
      <c r="DD16" s="85"/>
      <c r="DE16" s="109"/>
      <c r="DF16" s="84">
        <f t="shared" ca="1" si="36"/>
        <v>0</v>
      </c>
      <c r="DG16" s="85"/>
      <c r="DH16" s="109"/>
      <c r="DI16" s="84">
        <f t="shared" ca="1" si="37"/>
        <v>0</v>
      </c>
      <c r="DJ16" s="85"/>
      <c r="DK16" s="109"/>
      <c r="DL16" s="84">
        <f t="shared" ca="1" si="38"/>
        <v>0</v>
      </c>
      <c r="DM16" s="85"/>
      <c r="DN16" s="109"/>
      <c r="DO16" s="84">
        <f t="shared" ca="1" si="39"/>
        <v>0</v>
      </c>
      <c r="DP16" s="85"/>
      <c r="DQ16" s="109"/>
      <c r="DR16" s="84">
        <f t="shared" ca="1" si="40"/>
        <v>0</v>
      </c>
      <c r="DS16" s="85"/>
      <c r="DT16" s="109"/>
      <c r="DU16" s="84">
        <f t="shared" ca="1" si="41"/>
        <v>0</v>
      </c>
      <c r="DV16" s="85"/>
      <c r="DW16" s="109"/>
      <c r="DX16" s="84">
        <f t="shared" ca="1" si="42"/>
        <v>0</v>
      </c>
      <c r="DY16" s="85"/>
      <c r="DZ16" s="109"/>
      <c r="EA16" s="84">
        <f t="shared" ca="1" si="43"/>
        <v>0</v>
      </c>
      <c r="EB16" s="85"/>
      <c r="EC16" s="109"/>
      <c r="ED16" s="84">
        <f t="shared" ca="1" si="44"/>
        <v>0</v>
      </c>
      <c r="EE16" s="85"/>
      <c r="EF16" s="109"/>
      <c r="EG16" s="84">
        <f t="shared" ca="1" si="45"/>
        <v>0</v>
      </c>
      <c r="EH16" s="85"/>
      <c r="EI16" s="109"/>
      <c r="EJ16" s="84">
        <f t="shared" ca="1" si="46"/>
        <v>0</v>
      </c>
      <c r="EK16" s="85"/>
      <c r="EL16" s="233">
        <f t="shared" ca="1" si="47"/>
        <v>20.8</v>
      </c>
      <c r="EM16" s="314" t="str">
        <f t="shared" si="48"/>
        <v>Лало Евгений - Лало Анна</v>
      </c>
      <c r="EN16" s="315"/>
      <c r="EO16" s="316"/>
      <c r="EP16" s="108">
        <f t="shared" ca="1" si="49"/>
        <v>7</v>
      </c>
    </row>
    <row r="17" spans="1:147" s="32" customFormat="1" ht="15.75" thickBot="1" x14ac:dyDescent="0.3">
      <c r="A17" s="5">
        <f t="shared" si="50"/>
        <v>8</v>
      </c>
      <c r="B17" s="41" t="s">
        <v>132</v>
      </c>
      <c r="C17" s="12"/>
      <c r="D17" s="140">
        <f t="shared" ca="1" si="0"/>
        <v>0</v>
      </c>
      <c r="E17" s="30"/>
      <c r="F17" s="12"/>
      <c r="G17" s="140">
        <f t="shared" ca="1" si="1"/>
        <v>0</v>
      </c>
      <c r="H17" s="30"/>
      <c r="I17" s="12"/>
      <c r="J17" s="140">
        <f t="shared" ca="1" si="2"/>
        <v>0</v>
      </c>
      <c r="K17" s="30"/>
      <c r="L17" s="12"/>
      <c r="M17" s="140">
        <f t="shared" ca="1" si="3"/>
        <v>0</v>
      </c>
      <c r="N17" s="30"/>
      <c r="O17" s="12"/>
      <c r="P17" s="140">
        <f t="shared" ca="1" si="4"/>
        <v>0</v>
      </c>
      <c r="Q17" s="30"/>
      <c r="R17" s="12"/>
      <c r="S17" s="140">
        <f t="shared" ca="1" si="5"/>
        <v>0</v>
      </c>
      <c r="T17" s="30"/>
      <c r="U17" s="12"/>
      <c r="V17" s="140">
        <f t="shared" ca="1" si="6"/>
        <v>0</v>
      </c>
      <c r="W17" s="30"/>
      <c r="X17" s="12"/>
      <c r="Y17" s="140">
        <f t="shared" ca="1" si="7"/>
        <v>0</v>
      </c>
      <c r="Z17" s="30"/>
      <c r="AA17" s="12">
        <v>73</v>
      </c>
      <c r="AB17" s="140">
        <f t="shared" ca="1" si="8"/>
        <v>18</v>
      </c>
      <c r="AC17" s="30"/>
      <c r="AD17" s="12"/>
      <c r="AE17" s="140">
        <f t="shared" ca="1" si="9"/>
        <v>0</v>
      </c>
      <c r="AF17" s="30"/>
      <c r="AG17" s="12"/>
      <c r="AH17" s="140">
        <f t="shared" ca="1" si="10"/>
        <v>0</v>
      </c>
      <c r="AI17" s="30"/>
      <c r="AJ17" s="12"/>
      <c r="AK17" s="140">
        <f t="shared" ca="1" si="11"/>
        <v>0</v>
      </c>
      <c r="AL17" s="30"/>
      <c r="AM17" s="12"/>
      <c r="AN17" s="140">
        <f t="shared" ca="1" si="12"/>
        <v>0</v>
      </c>
      <c r="AO17" s="30"/>
      <c r="AP17" s="12"/>
      <c r="AQ17" s="140">
        <f t="shared" ca="1" si="13"/>
        <v>0</v>
      </c>
      <c r="AR17" s="30"/>
      <c r="AS17" s="12"/>
      <c r="AT17" s="162">
        <f t="shared" ca="1" si="14"/>
        <v>0</v>
      </c>
      <c r="AU17" s="30"/>
      <c r="AV17" s="12"/>
      <c r="AW17" s="162">
        <f t="shared" ca="1" si="15"/>
        <v>0</v>
      </c>
      <c r="AX17" s="30"/>
      <c r="AY17" s="12"/>
      <c r="AZ17" s="27">
        <f t="shared" ca="1" si="16"/>
        <v>0</v>
      </c>
      <c r="BA17" s="30"/>
      <c r="BB17" s="12"/>
      <c r="BC17" s="27">
        <f t="shared" ca="1" si="17"/>
        <v>0</v>
      </c>
      <c r="BD17" s="30"/>
      <c r="BE17" s="12"/>
      <c r="BF17" s="27">
        <f t="shared" ca="1" si="18"/>
        <v>0</v>
      </c>
      <c r="BG17" s="30"/>
      <c r="BH17" s="12"/>
      <c r="BI17" s="27">
        <f t="shared" ca="1" si="19"/>
        <v>0</v>
      </c>
      <c r="BJ17" s="30"/>
      <c r="BK17" s="48">
        <f t="shared" ca="1" si="20"/>
        <v>18</v>
      </c>
      <c r="BL17" s="12"/>
      <c r="BM17" s="27">
        <f t="shared" ca="1" si="21"/>
        <v>0</v>
      </c>
      <c r="BN17" s="30"/>
      <c r="BO17" s="12"/>
      <c r="BP17" s="27">
        <f t="shared" ca="1" si="22"/>
        <v>0</v>
      </c>
      <c r="BQ17" s="30"/>
      <c r="BR17" s="12"/>
      <c r="BS17" s="27">
        <f t="shared" ca="1" si="23"/>
        <v>0</v>
      </c>
      <c r="BT17" s="30"/>
      <c r="BU17" s="12"/>
      <c r="BV17" s="27">
        <f t="shared" ca="1" si="24"/>
        <v>0</v>
      </c>
      <c r="BW17" s="30"/>
      <c r="BX17" s="12"/>
      <c r="BY17" s="27">
        <f t="shared" ca="1" si="25"/>
        <v>0</v>
      </c>
      <c r="BZ17" s="30"/>
      <c r="CA17" s="12"/>
      <c r="CB17" s="27">
        <f t="shared" ca="1" si="26"/>
        <v>0</v>
      </c>
      <c r="CC17" s="30"/>
      <c r="CD17" s="12"/>
      <c r="CE17" s="27">
        <f t="shared" ca="1" si="27"/>
        <v>0</v>
      </c>
      <c r="CF17" s="30"/>
      <c r="CG17" s="12"/>
      <c r="CH17" s="27">
        <f t="shared" ca="1" si="28"/>
        <v>0</v>
      </c>
      <c r="CI17" s="30"/>
      <c r="CJ17" s="12"/>
      <c r="CK17" s="27">
        <f t="shared" ca="1" si="29"/>
        <v>0</v>
      </c>
      <c r="CL17" s="30"/>
      <c r="CM17" s="12"/>
      <c r="CN17" s="7">
        <f t="shared" ca="1" si="30"/>
        <v>0</v>
      </c>
      <c r="CO17" s="9"/>
      <c r="CP17" s="11"/>
      <c r="CQ17" s="7">
        <f t="shared" ca="1" si="31"/>
        <v>0</v>
      </c>
      <c r="CR17" s="9"/>
      <c r="CS17" s="11"/>
      <c r="CT17" s="7">
        <f t="shared" ca="1" si="32"/>
        <v>0</v>
      </c>
      <c r="CU17" s="9"/>
      <c r="CV17" s="11"/>
      <c r="CW17" s="7">
        <f t="shared" ca="1" si="33"/>
        <v>0</v>
      </c>
      <c r="CX17" s="9"/>
      <c r="CY17" s="11"/>
      <c r="CZ17" s="7">
        <f t="shared" ca="1" si="34"/>
        <v>0</v>
      </c>
      <c r="DA17" s="9"/>
      <c r="DB17" s="11"/>
      <c r="DC17" s="7">
        <f t="shared" ca="1" si="35"/>
        <v>0</v>
      </c>
      <c r="DD17" s="9"/>
      <c r="DE17" s="11"/>
      <c r="DF17" s="7">
        <f t="shared" ca="1" si="36"/>
        <v>0</v>
      </c>
      <c r="DG17" s="9"/>
      <c r="DH17" s="11"/>
      <c r="DI17" s="7">
        <f t="shared" ca="1" si="37"/>
        <v>0</v>
      </c>
      <c r="DJ17" s="9"/>
      <c r="DK17" s="11"/>
      <c r="DL17" s="7">
        <f t="shared" ca="1" si="38"/>
        <v>0</v>
      </c>
      <c r="DM17" s="9"/>
      <c r="DN17" s="11"/>
      <c r="DO17" s="7">
        <f t="shared" ca="1" si="39"/>
        <v>0</v>
      </c>
      <c r="DP17" s="9"/>
      <c r="DQ17" s="11"/>
      <c r="DR17" s="7">
        <f t="shared" ca="1" si="40"/>
        <v>0</v>
      </c>
      <c r="DS17" s="9"/>
      <c r="DT17" s="11"/>
      <c r="DU17" s="7">
        <f t="shared" ca="1" si="41"/>
        <v>0</v>
      </c>
      <c r="DV17" s="9"/>
      <c r="DW17" s="11"/>
      <c r="DX17" s="7">
        <f t="shared" ca="1" si="42"/>
        <v>0</v>
      </c>
      <c r="DY17" s="9"/>
      <c r="DZ17" s="11"/>
      <c r="EA17" s="7">
        <f t="shared" ca="1" si="43"/>
        <v>0</v>
      </c>
      <c r="EB17" s="9"/>
      <c r="EC17" s="11"/>
      <c r="ED17" s="7">
        <f t="shared" ca="1" si="44"/>
        <v>0</v>
      </c>
      <c r="EE17" s="9"/>
      <c r="EF17" s="11"/>
      <c r="EG17" s="7">
        <f t="shared" ca="1" si="45"/>
        <v>0</v>
      </c>
      <c r="EH17" s="9"/>
      <c r="EI17" s="11"/>
      <c r="EJ17" s="7">
        <f t="shared" ca="1" si="46"/>
        <v>0</v>
      </c>
      <c r="EK17" s="9"/>
      <c r="EL17" s="151">
        <f t="shared" ca="1" si="47"/>
        <v>18</v>
      </c>
      <c r="EM17" s="292" t="str">
        <f t="shared" ref="EM17:EM18" si="51">B17</f>
        <v>Голоднов Прохор - Гаева Мария</v>
      </c>
      <c r="EN17" s="293"/>
      <c r="EO17" s="294"/>
      <c r="EP17" s="31">
        <f t="shared" ref="EP17:EP18" ca="1" si="52">IF(EL17&gt;0,RANK(EL17,$EL$10:$EL$33),0)</f>
        <v>8</v>
      </c>
    </row>
    <row r="18" spans="1:147" s="32" customFormat="1" ht="15.75" thickBot="1" x14ac:dyDescent="0.3">
      <c r="A18" s="5">
        <f t="shared" si="50"/>
        <v>9</v>
      </c>
      <c r="B18" s="116" t="s">
        <v>102</v>
      </c>
      <c r="C18" s="12"/>
      <c r="D18" s="140">
        <f t="shared" ca="1" si="0"/>
        <v>0</v>
      </c>
      <c r="E18" s="30"/>
      <c r="F18" s="12"/>
      <c r="G18" s="140">
        <f t="shared" ca="1" si="1"/>
        <v>0</v>
      </c>
      <c r="H18" s="30"/>
      <c r="I18" s="12"/>
      <c r="J18" s="140">
        <f t="shared" ca="1" si="2"/>
        <v>0</v>
      </c>
      <c r="K18" s="30"/>
      <c r="L18" s="12"/>
      <c r="M18" s="140">
        <f t="shared" ca="1" si="3"/>
        <v>0</v>
      </c>
      <c r="N18" s="30"/>
      <c r="O18" s="12"/>
      <c r="P18" s="140">
        <f t="shared" ca="1" si="4"/>
        <v>0</v>
      </c>
      <c r="Q18" s="30"/>
      <c r="R18" s="12"/>
      <c r="S18" s="140">
        <f t="shared" ca="1" si="5"/>
        <v>0</v>
      </c>
      <c r="T18" s="30"/>
      <c r="U18" s="12"/>
      <c r="V18" s="140">
        <f t="shared" ca="1" si="6"/>
        <v>0</v>
      </c>
      <c r="W18" s="30"/>
      <c r="X18" s="12"/>
      <c r="Y18" s="140">
        <f t="shared" ca="1" si="7"/>
        <v>0</v>
      </c>
      <c r="Z18" s="30"/>
      <c r="AA18" s="12"/>
      <c r="AB18" s="140">
        <f t="shared" ca="1" si="8"/>
        <v>0</v>
      </c>
      <c r="AC18" s="30"/>
      <c r="AD18" s="12"/>
      <c r="AE18" s="140">
        <f t="shared" ca="1" si="9"/>
        <v>0</v>
      </c>
      <c r="AF18" s="30"/>
      <c r="AG18" s="12"/>
      <c r="AH18" s="140">
        <f t="shared" ca="1" si="10"/>
        <v>0</v>
      </c>
      <c r="AI18" s="30"/>
      <c r="AJ18" s="12"/>
      <c r="AK18" s="140">
        <f t="shared" ca="1" si="11"/>
        <v>0</v>
      </c>
      <c r="AL18" s="30"/>
      <c r="AM18" s="12"/>
      <c r="AN18" s="140">
        <f t="shared" ca="1" si="12"/>
        <v>0</v>
      </c>
      <c r="AO18" s="30"/>
      <c r="AP18" s="12">
        <v>6</v>
      </c>
      <c r="AQ18" s="140">
        <f t="shared" ca="1" si="13"/>
        <v>16.8</v>
      </c>
      <c r="AR18" s="30"/>
      <c r="AS18" s="12"/>
      <c r="AT18" s="162">
        <f t="shared" ca="1" si="14"/>
        <v>0</v>
      </c>
      <c r="AU18" s="30"/>
      <c r="AV18" s="12"/>
      <c r="AW18" s="162">
        <f t="shared" ca="1" si="15"/>
        <v>0</v>
      </c>
      <c r="AX18" s="30"/>
      <c r="AY18" s="12"/>
      <c r="AZ18" s="27">
        <f t="shared" ca="1" si="16"/>
        <v>0</v>
      </c>
      <c r="BA18" s="30"/>
      <c r="BB18" s="12"/>
      <c r="BC18" s="27">
        <f t="shared" ca="1" si="17"/>
        <v>0</v>
      </c>
      <c r="BD18" s="30"/>
      <c r="BE18" s="12"/>
      <c r="BF18" s="27">
        <f t="shared" ca="1" si="18"/>
        <v>0</v>
      </c>
      <c r="BG18" s="30"/>
      <c r="BH18" s="12"/>
      <c r="BI18" s="27">
        <f t="shared" ca="1" si="19"/>
        <v>0</v>
      </c>
      <c r="BJ18" s="30"/>
      <c r="BK18" s="48">
        <f t="shared" ca="1" si="20"/>
        <v>16.8</v>
      </c>
      <c r="BL18" s="12"/>
      <c r="BM18" s="27">
        <f t="shared" ca="1" si="21"/>
        <v>0</v>
      </c>
      <c r="BN18" s="30"/>
      <c r="BO18" s="12"/>
      <c r="BP18" s="27">
        <f t="shared" ca="1" si="22"/>
        <v>0</v>
      </c>
      <c r="BQ18" s="30"/>
      <c r="BR18" s="12"/>
      <c r="BS18" s="27">
        <f t="shared" ca="1" si="23"/>
        <v>0</v>
      </c>
      <c r="BT18" s="30"/>
      <c r="BU18" s="12"/>
      <c r="BV18" s="27">
        <f t="shared" ca="1" si="24"/>
        <v>0</v>
      </c>
      <c r="BW18" s="30"/>
      <c r="BX18" s="12"/>
      <c r="BY18" s="27">
        <f t="shared" ca="1" si="25"/>
        <v>0</v>
      </c>
      <c r="BZ18" s="30"/>
      <c r="CA18" s="12"/>
      <c r="CB18" s="27">
        <f t="shared" ca="1" si="26"/>
        <v>0</v>
      </c>
      <c r="CC18" s="30"/>
      <c r="CD18" s="12"/>
      <c r="CE18" s="27">
        <f t="shared" ca="1" si="27"/>
        <v>0</v>
      </c>
      <c r="CF18" s="30"/>
      <c r="CG18" s="12"/>
      <c r="CH18" s="27">
        <f t="shared" ca="1" si="28"/>
        <v>0</v>
      </c>
      <c r="CI18" s="30"/>
      <c r="CJ18" s="12"/>
      <c r="CK18" s="27">
        <f t="shared" ca="1" si="29"/>
        <v>0</v>
      </c>
      <c r="CL18" s="30"/>
      <c r="CM18" s="12"/>
      <c r="CN18" s="7">
        <f t="shared" ca="1" si="30"/>
        <v>0</v>
      </c>
      <c r="CO18" s="30"/>
      <c r="CP18" s="11"/>
      <c r="CQ18" s="7">
        <f t="shared" ca="1" si="31"/>
        <v>0</v>
      </c>
      <c r="CR18" s="30"/>
      <c r="CS18" s="11"/>
      <c r="CT18" s="7">
        <f t="shared" ca="1" si="32"/>
        <v>0</v>
      </c>
      <c r="CU18" s="30"/>
      <c r="CV18" s="11"/>
      <c r="CW18" s="7">
        <f t="shared" ca="1" si="33"/>
        <v>0</v>
      </c>
      <c r="CX18" s="30"/>
      <c r="CY18" s="11"/>
      <c r="CZ18" s="7">
        <f t="shared" ca="1" si="34"/>
        <v>0</v>
      </c>
      <c r="DA18" s="30"/>
      <c r="DB18" s="11"/>
      <c r="DC18" s="7">
        <f t="shared" ca="1" si="35"/>
        <v>0</v>
      </c>
      <c r="DD18" s="30"/>
      <c r="DE18" s="11"/>
      <c r="DF18" s="7">
        <f t="shared" ca="1" si="36"/>
        <v>0</v>
      </c>
      <c r="DG18" s="30"/>
      <c r="DH18" s="11"/>
      <c r="DI18" s="7">
        <f t="shared" ca="1" si="37"/>
        <v>0</v>
      </c>
      <c r="DJ18" s="30"/>
      <c r="DK18" s="11"/>
      <c r="DL18" s="7">
        <f t="shared" ca="1" si="38"/>
        <v>0</v>
      </c>
      <c r="DM18" s="30"/>
      <c r="DN18" s="11"/>
      <c r="DO18" s="7">
        <f t="shared" ca="1" si="39"/>
        <v>0</v>
      </c>
      <c r="DP18" s="30"/>
      <c r="DQ18" s="11"/>
      <c r="DR18" s="7">
        <f t="shared" ca="1" si="40"/>
        <v>0</v>
      </c>
      <c r="DS18" s="30"/>
      <c r="DT18" s="11"/>
      <c r="DU18" s="7">
        <f t="shared" ca="1" si="41"/>
        <v>0</v>
      </c>
      <c r="DV18" s="30"/>
      <c r="DW18" s="11"/>
      <c r="DX18" s="7">
        <f t="shared" ca="1" si="42"/>
        <v>0</v>
      </c>
      <c r="DY18" s="30"/>
      <c r="DZ18" s="11"/>
      <c r="EA18" s="7">
        <f t="shared" ca="1" si="43"/>
        <v>0</v>
      </c>
      <c r="EB18" s="30"/>
      <c r="EC18" s="11"/>
      <c r="ED18" s="7">
        <f t="shared" ca="1" si="44"/>
        <v>0</v>
      </c>
      <c r="EE18" s="30"/>
      <c r="EF18" s="11"/>
      <c r="EG18" s="7">
        <f t="shared" ca="1" si="45"/>
        <v>0</v>
      </c>
      <c r="EH18" s="30"/>
      <c r="EI18" s="11"/>
      <c r="EJ18" s="7">
        <f t="shared" ca="1" si="46"/>
        <v>0</v>
      </c>
      <c r="EK18" s="30"/>
      <c r="EL18" s="151">
        <f t="shared" ca="1" si="47"/>
        <v>16.8</v>
      </c>
      <c r="EM18" s="292" t="str">
        <f t="shared" si="51"/>
        <v>Башуров Алексей - Румянцева Алиса</v>
      </c>
      <c r="EN18" s="293"/>
      <c r="EO18" s="294"/>
      <c r="EP18" s="31">
        <f t="shared" ca="1" si="52"/>
        <v>9</v>
      </c>
    </row>
    <row r="19" spans="1:147" s="32" customFormat="1" ht="15.75" thickBot="1" x14ac:dyDescent="0.3">
      <c r="A19" s="5">
        <f t="shared" si="50"/>
        <v>10</v>
      </c>
      <c r="B19" s="41" t="s">
        <v>67</v>
      </c>
      <c r="C19" s="12"/>
      <c r="D19" s="140">
        <f t="shared" ca="1" si="0"/>
        <v>0</v>
      </c>
      <c r="E19" s="30"/>
      <c r="F19" s="12"/>
      <c r="G19" s="140">
        <f t="shared" ca="1" si="1"/>
        <v>0</v>
      </c>
      <c r="H19" s="30"/>
      <c r="I19" s="12"/>
      <c r="J19" s="140">
        <f t="shared" ca="1" si="2"/>
        <v>0</v>
      </c>
      <c r="K19" s="30"/>
      <c r="L19" s="12"/>
      <c r="M19" s="140">
        <f t="shared" ca="1" si="3"/>
        <v>0</v>
      </c>
      <c r="N19" s="30"/>
      <c r="O19" s="12"/>
      <c r="P19" s="140">
        <f t="shared" ca="1" si="4"/>
        <v>0</v>
      </c>
      <c r="Q19" s="30"/>
      <c r="R19" s="12"/>
      <c r="S19" s="140">
        <f t="shared" ca="1" si="5"/>
        <v>0</v>
      </c>
      <c r="T19" s="30"/>
      <c r="U19" s="12"/>
      <c r="V19" s="140">
        <f t="shared" ca="1" si="6"/>
        <v>0</v>
      </c>
      <c r="W19" s="30"/>
      <c r="X19" s="12"/>
      <c r="Y19" s="140">
        <f t="shared" ca="1" si="7"/>
        <v>0</v>
      </c>
      <c r="Z19" s="30"/>
      <c r="AA19" s="12"/>
      <c r="AB19" s="140">
        <f t="shared" ca="1" si="8"/>
        <v>0</v>
      </c>
      <c r="AC19" s="30"/>
      <c r="AD19" s="12"/>
      <c r="AE19" s="140">
        <f t="shared" ca="1" si="9"/>
        <v>0</v>
      </c>
      <c r="AF19" s="30"/>
      <c r="AG19" s="12"/>
      <c r="AH19" s="140">
        <f t="shared" ca="1" si="10"/>
        <v>0</v>
      </c>
      <c r="AI19" s="30"/>
      <c r="AJ19" s="12"/>
      <c r="AK19" s="140">
        <f t="shared" ca="1" si="11"/>
        <v>0</v>
      </c>
      <c r="AL19" s="30"/>
      <c r="AM19" s="12">
        <v>5</v>
      </c>
      <c r="AN19" s="140">
        <f t="shared" ca="1" si="12"/>
        <v>5.6</v>
      </c>
      <c r="AO19" s="30"/>
      <c r="AP19" s="12"/>
      <c r="AQ19" s="140">
        <f t="shared" ca="1" si="13"/>
        <v>0</v>
      </c>
      <c r="AR19" s="30"/>
      <c r="AS19" s="12">
        <v>8</v>
      </c>
      <c r="AT19" s="162">
        <f t="shared" ca="1" si="14"/>
        <v>10</v>
      </c>
      <c r="AU19" s="30"/>
      <c r="AV19" s="12"/>
      <c r="AW19" s="162">
        <f t="shared" ca="1" si="15"/>
        <v>0</v>
      </c>
      <c r="AX19" s="30"/>
      <c r="AY19" s="12"/>
      <c r="AZ19" s="27">
        <f t="shared" ca="1" si="16"/>
        <v>0</v>
      </c>
      <c r="BA19" s="30"/>
      <c r="BB19" s="12"/>
      <c r="BC19" s="27">
        <f t="shared" ca="1" si="17"/>
        <v>0</v>
      </c>
      <c r="BD19" s="30"/>
      <c r="BE19" s="12"/>
      <c r="BF19" s="27">
        <f t="shared" ca="1" si="18"/>
        <v>0</v>
      </c>
      <c r="BG19" s="30"/>
      <c r="BH19" s="12"/>
      <c r="BI19" s="27">
        <f t="shared" ca="1" si="19"/>
        <v>0</v>
      </c>
      <c r="BJ19" s="30"/>
      <c r="BK19" s="48">
        <f t="shared" ca="1" si="20"/>
        <v>15.6</v>
      </c>
      <c r="BL19" s="12"/>
      <c r="BM19" s="27">
        <f t="shared" ca="1" si="21"/>
        <v>0</v>
      </c>
      <c r="BN19" s="30"/>
      <c r="BO19" s="12"/>
      <c r="BP19" s="27">
        <f t="shared" ca="1" si="22"/>
        <v>0</v>
      </c>
      <c r="BQ19" s="30"/>
      <c r="BR19" s="12"/>
      <c r="BS19" s="27">
        <f t="shared" ca="1" si="23"/>
        <v>0</v>
      </c>
      <c r="BT19" s="30"/>
      <c r="BU19" s="12"/>
      <c r="BV19" s="27">
        <f t="shared" ca="1" si="24"/>
        <v>0</v>
      </c>
      <c r="BW19" s="30"/>
      <c r="BX19" s="12"/>
      <c r="BY19" s="27">
        <f t="shared" ca="1" si="25"/>
        <v>0</v>
      </c>
      <c r="BZ19" s="30"/>
      <c r="CA19" s="12"/>
      <c r="CB19" s="27">
        <f t="shared" ca="1" si="26"/>
        <v>0</v>
      </c>
      <c r="CC19" s="30"/>
      <c r="CD19" s="12"/>
      <c r="CE19" s="27">
        <f t="shared" ca="1" si="27"/>
        <v>0</v>
      </c>
      <c r="CF19" s="30"/>
      <c r="CG19" s="12"/>
      <c r="CH19" s="27">
        <f t="shared" ca="1" si="28"/>
        <v>0</v>
      </c>
      <c r="CI19" s="30"/>
      <c r="CJ19" s="12"/>
      <c r="CK19" s="27">
        <f t="shared" ca="1" si="29"/>
        <v>0</v>
      </c>
      <c r="CL19" s="30"/>
      <c r="CM19" s="12"/>
      <c r="CN19" s="7">
        <f t="shared" ca="1" si="30"/>
        <v>0</v>
      </c>
      <c r="CO19" s="30"/>
      <c r="CP19" s="11"/>
      <c r="CQ19" s="7">
        <f t="shared" ca="1" si="31"/>
        <v>0</v>
      </c>
      <c r="CR19" s="30"/>
      <c r="CS19" s="11"/>
      <c r="CT19" s="7">
        <f t="shared" ca="1" si="32"/>
        <v>0</v>
      </c>
      <c r="CU19" s="30"/>
      <c r="CV19" s="11"/>
      <c r="CW19" s="7">
        <f t="shared" ca="1" si="33"/>
        <v>0</v>
      </c>
      <c r="CX19" s="30"/>
      <c r="CY19" s="11"/>
      <c r="CZ19" s="7">
        <f t="shared" ca="1" si="34"/>
        <v>0</v>
      </c>
      <c r="DA19" s="30"/>
      <c r="DB19" s="11"/>
      <c r="DC19" s="7">
        <f t="shared" ca="1" si="35"/>
        <v>0</v>
      </c>
      <c r="DD19" s="30"/>
      <c r="DE19" s="11"/>
      <c r="DF19" s="7">
        <f t="shared" ca="1" si="36"/>
        <v>0</v>
      </c>
      <c r="DG19" s="30"/>
      <c r="DH19" s="11"/>
      <c r="DI19" s="7">
        <f t="shared" ca="1" si="37"/>
        <v>0</v>
      </c>
      <c r="DJ19" s="30"/>
      <c r="DK19" s="11"/>
      <c r="DL19" s="7">
        <f t="shared" ca="1" si="38"/>
        <v>0</v>
      </c>
      <c r="DM19" s="30"/>
      <c r="DN19" s="11"/>
      <c r="DO19" s="7">
        <f t="shared" ca="1" si="39"/>
        <v>0</v>
      </c>
      <c r="DP19" s="30"/>
      <c r="DQ19" s="11"/>
      <c r="DR19" s="7">
        <f t="shared" ca="1" si="40"/>
        <v>0</v>
      </c>
      <c r="DS19" s="30"/>
      <c r="DT19" s="11"/>
      <c r="DU19" s="7">
        <f t="shared" ca="1" si="41"/>
        <v>0</v>
      </c>
      <c r="DV19" s="30"/>
      <c r="DW19" s="11"/>
      <c r="DX19" s="7">
        <f t="shared" ca="1" si="42"/>
        <v>0</v>
      </c>
      <c r="DY19" s="30"/>
      <c r="DZ19" s="11"/>
      <c r="EA19" s="7">
        <f t="shared" ca="1" si="43"/>
        <v>0</v>
      </c>
      <c r="EB19" s="30"/>
      <c r="EC19" s="11"/>
      <c r="ED19" s="7">
        <f t="shared" ca="1" si="44"/>
        <v>0</v>
      </c>
      <c r="EE19" s="30"/>
      <c r="EF19" s="11"/>
      <c r="EG19" s="7">
        <f t="shared" ca="1" si="45"/>
        <v>0</v>
      </c>
      <c r="EH19" s="30"/>
      <c r="EI19" s="11"/>
      <c r="EJ19" s="7">
        <f t="shared" ca="1" si="46"/>
        <v>0</v>
      </c>
      <c r="EK19" s="30"/>
      <c r="EL19" s="151">
        <f t="shared" ca="1" si="47"/>
        <v>15.6</v>
      </c>
      <c r="EM19" s="292" t="str">
        <f t="shared" ref="EM19:EM20" si="53">B19</f>
        <v>Лахтик Александр - Томских Варвара</v>
      </c>
      <c r="EN19" s="293"/>
      <c r="EO19" s="294"/>
      <c r="EP19" s="31">
        <f t="shared" ref="EP19:EP20" ca="1" si="54">IF(EL19&gt;0,RANK(EL19,$EL$10:$EL$33),0)</f>
        <v>10</v>
      </c>
    </row>
    <row r="20" spans="1:147" s="32" customFormat="1" ht="15.75" thickBot="1" x14ac:dyDescent="0.3">
      <c r="A20" s="5">
        <f t="shared" si="50"/>
        <v>11</v>
      </c>
      <c r="B20" s="3" t="s">
        <v>166</v>
      </c>
      <c r="C20" s="12"/>
      <c r="D20" s="140">
        <f t="shared" ca="1" si="0"/>
        <v>0</v>
      </c>
      <c r="E20" s="30"/>
      <c r="F20" s="12"/>
      <c r="G20" s="140">
        <f t="shared" ca="1" si="1"/>
        <v>0</v>
      </c>
      <c r="H20" s="30"/>
      <c r="I20" s="12"/>
      <c r="J20" s="140">
        <f t="shared" ca="1" si="2"/>
        <v>0</v>
      </c>
      <c r="K20" s="30"/>
      <c r="L20" s="12"/>
      <c r="M20" s="140">
        <f t="shared" ca="1" si="3"/>
        <v>0</v>
      </c>
      <c r="N20" s="30"/>
      <c r="O20" s="12"/>
      <c r="P20" s="140">
        <f t="shared" ca="1" si="4"/>
        <v>0</v>
      </c>
      <c r="Q20" s="30"/>
      <c r="R20" s="12"/>
      <c r="S20" s="140">
        <f t="shared" ca="1" si="5"/>
        <v>0</v>
      </c>
      <c r="T20" s="30"/>
      <c r="U20" s="12"/>
      <c r="V20" s="140">
        <f t="shared" ca="1" si="6"/>
        <v>0</v>
      </c>
      <c r="W20" s="30"/>
      <c r="X20" s="12"/>
      <c r="Y20" s="140">
        <f t="shared" ca="1" si="7"/>
        <v>0</v>
      </c>
      <c r="Z20" s="30"/>
      <c r="AA20" s="12"/>
      <c r="AB20" s="140">
        <f t="shared" ca="1" si="8"/>
        <v>0</v>
      </c>
      <c r="AC20" s="30"/>
      <c r="AD20" s="12"/>
      <c r="AE20" s="140">
        <f t="shared" ca="1" si="9"/>
        <v>0</v>
      </c>
      <c r="AF20" s="30"/>
      <c r="AG20" s="12"/>
      <c r="AH20" s="140">
        <f t="shared" ca="1" si="10"/>
        <v>0</v>
      </c>
      <c r="AI20" s="30"/>
      <c r="AJ20" s="12"/>
      <c r="AK20" s="140">
        <f t="shared" ca="1" si="11"/>
        <v>0</v>
      </c>
      <c r="AL20" s="30"/>
      <c r="AM20" s="12"/>
      <c r="AN20" s="140">
        <f t="shared" ca="1" si="12"/>
        <v>0</v>
      </c>
      <c r="AO20" s="30"/>
      <c r="AP20" s="12">
        <v>7</v>
      </c>
      <c r="AQ20" s="140">
        <f t="shared" ca="1" si="13"/>
        <v>14.399999999999999</v>
      </c>
      <c r="AR20" s="30"/>
      <c r="AS20" s="12"/>
      <c r="AT20" s="162">
        <f t="shared" ca="1" si="14"/>
        <v>0</v>
      </c>
      <c r="AU20" s="30"/>
      <c r="AV20" s="12"/>
      <c r="AW20" s="162">
        <f t="shared" ca="1" si="15"/>
        <v>0</v>
      </c>
      <c r="AX20" s="30"/>
      <c r="AY20" s="12"/>
      <c r="AZ20" s="27">
        <f t="shared" ca="1" si="16"/>
        <v>0</v>
      </c>
      <c r="BA20" s="30"/>
      <c r="BB20" s="12"/>
      <c r="BC20" s="27">
        <f t="shared" ca="1" si="17"/>
        <v>0</v>
      </c>
      <c r="BD20" s="30"/>
      <c r="BE20" s="12"/>
      <c r="BF20" s="27">
        <f t="shared" ca="1" si="18"/>
        <v>0</v>
      </c>
      <c r="BG20" s="30"/>
      <c r="BH20" s="12"/>
      <c r="BI20" s="27">
        <f t="shared" ca="1" si="19"/>
        <v>0</v>
      </c>
      <c r="BJ20" s="30"/>
      <c r="BK20" s="48">
        <f t="shared" ca="1" si="20"/>
        <v>14.399999999999999</v>
      </c>
      <c r="BL20" s="12"/>
      <c r="BM20" s="27">
        <f t="shared" ca="1" si="21"/>
        <v>0</v>
      </c>
      <c r="BN20" s="30"/>
      <c r="BO20" s="12"/>
      <c r="BP20" s="27">
        <f t="shared" ca="1" si="22"/>
        <v>0</v>
      </c>
      <c r="BQ20" s="30"/>
      <c r="BR20" s="12"/>
      <c r="BS20" s="27">
        <f t="shared" ca="1" si="23"/>
        <v>0</v>
      </c>
      <c r="BT20" s="30"/>
      <c r="BU20" s="12"/>
      <c r="BV20" s="27">
        <f t="shared" ca="1" si="24"/>
        <v>0</v>
      </c>
      <c r="BW20" s="30"/>
      <c r="BX20" s="12"/>
      <c r="BY20" s="27">
        <f t="shared" ca="1" si="25"/>
        <v>0</v>
      </c>
      <c r="BZ20" s="30"/>
      <c r="CA20" s="12"/>
      <c r="CB20" s="27">
        <f t="shared" ca="1" si="26"/>
        <v>0</v>
      </c>
      <c r="CC20" s="30"/>
      <c r="CD20" s="12"/>
      <c r="CE20" s="27">
        <f t="shared" ca="1" si="27"/>
        <v>0</v>
      </c>
      <c r="CF20" s="30"/>
      <c r="CG20" s="12"/>
      <c r="CH20" s="27">
        <f t="shared" ca="1" si="28"/>
        <v>0</v>
      </c>
      <c r="CI20" s="30"/>
      <c r="CJ20" s="12"/>
      <c r="CK20" s="27">
        <f t="shared" ca="1" si="29"/>
        <v>0</v>
      </c>
      <c r="CL20" s="30"/>
      <c r="CM20" s="12"/>
      <c r="CN20" s="7">
        <f t="shared" ca="1" si="30"/>
        <v>0</v>
      </c>
      <c r="CO20" s="30"/>
      <c r="CP20" s="11"/>
      <c r="CQ20" s="7">
        <f t="shared" ca="1" si="31"/>
        <v>0</v>
      </c>
      <c r="CR20" s="30"/>
      <c r="CS20" s="11"/>
      <c r="CT20" s="7">
        <f t="shared" ca="1" si="32"/>
        <v>0</v>
      </c>
      <c r="CU20" s="30"/>
      <c r="CV20" s="11"/>
      <c r="CW20" s="7">
        <f t="shared" ca="1" si="33"/>
        <v>0</v>
      </c>
      <c r="CX20" s="30"/>
      <c r="CY20" s="11"/>
      <c r="CZ20" s="7">
        <f t="shared" ca="1" si="34"/>
        <v>0</v>
      </c>
      <c r="DA20" s="30"/>
      <c r="DB20" s="11"/>
      <c r="DC20" s="7">
        <f t="shared" ca="1" si="35"/>
        <v>0</v>
      </c>
      <c r="DD20" s="30"/>
      <c r="DE20" s="11"/>
      <c r="DF20" s="7">
        <f t="shared" ca="1" si="36"/>
        <v>0</v>
      </c>
      <c r="DG20" s="30"/>
      <c r="DH20" s="11"/>
      <c r="DI20" s="7">
        <f t="shared" ca="1" si="37"/>
        <v>0</v>
      </c>
      <c r="DJ20" s="30"/>
      <c r="DK20" s="11"/>
      <c r="DL20" s="7">
        <f t="shared" ca="1" si="38"/>
        <v>0</v>
      </c>
      <c r="DM20" s="30"/>
      <c r="DN20" s="11"/>
      <c r="DO20" s="7">
        <f t="shared" ca="1" si="39"/>
        <v>0</v>
      </c>
      <c r="DP20" s="30"/>
      <c r="DQ20" s="11"/>
      <c r="DR20" s="7">
        <f t="shared" ca="1" si="40"/>
        <v>0</v>
      </c>
      <c r="DS20" s="30"/>
      <c r="DT20" s="11"/>
      <c r="DU20" s="7">
        <f t="shared" ca="1" si="41"/>
        <v>0</v>
      </c>
      <c r="DV20" s="30"/>
      <c r="DW20" s="11"/>
      <c r="DX20" s="7">
        <f t="shared" ca="1" si="42"/>
        <v>0</v>
      </c>
      <c r="DY20" s="30"/>
      <c r="DZ20" s="11"/>
      <c r="EA20" s="7">
        <f t="shared" ca="1" si="43"/>
        <v>0</v>
      </c>
      <c r="EB20" s="30"/>
      <c r="EC20" s="11"/>
      <c r="ED20" s="7">
        <f t="shared" ca="1" si="44"/>
        <v>0</v>
      </c>
      <c r="EE20" s="30"/>
      <c r="EF20" s="11"/>
      <c r="EG20" s="7">
        <f t="shared" ca="1" si="45"/>
        <v>0</v>
      </c>
      <c r="EH20" s="30"/>
      <c r="EI20" s="11"/>
      <c r="EJ20" s="7">
        <f t="shared" ca="1" si="46"/>
        <v>0</v>
      </c>
      <c r="EK20" s="30"/>
      <c r="EL20" s="151">
        <f t="shared" ca="1" si="47"/>
        <v>14.399999999999999</v>
      </c>
      <c r="EM20" s="292" t="str">
        <f t="shared" si="53"/>
        <v>Штумп Ярослав - Черненко Анна</v>
      </c>
      <c r="EN20" s="293"/>
      <c r="EO20" s="294"/>
      <c r="EP20" s="31">
        <f t="shared" ca="1" si="54"/>
        <v>11</v>
      </c>
    </row>
    <row r="21" spans="1:147" s="32" customFormat="1" ht="15.75" thickBot="1" x14ac:dyDescent="0.3">
      <c r="A21" s="5">
        <f t="shared" si="50"/>
        <v>12</v>
      </c>
      <c r="B21" s="29" t="s">
        <v>101</v>
      </c>
      <c r="C21" s="12"/>
      <c r="D21" s="140">
        <f t="shared" ca="1" si="0"/>
        <v>0</v>
      </c>
      <c r="E21" s="30"/>
      <c r="F21" s="12"/>
      <c r="G21" s="140">
        <f t="shared" ca="1" si="1"/>
        <v>0</v>
      </c>
      <c r="H21" s="30"/>
      <c r="I21" s="12"/>
      <c r="J21" s="140">
        <f t="shared" ca="1" si="2"/>
        <v>0</v>
      </c>
      <c r="K21" s="30"/>
      <c r="L21" s="12"/>
      <c r="M21" s="140">
        <f t="shared" ca="1" si="3"/>
        <v>0</v>
      </c>
      <c r="N21" s="30"/>
      <c r="O21" s="12"/>
      <c r="P21" s="140">
        <f t="shared" ca="1" si="4"/>
        <v>0</v>
      </c>
      <c r="Q21" s="30"/>
      <c r="R21" s="12"/>
      <c r="S21" s="140">
        <f t="shared" ca="1" si="5"/>
        <v>0</v>
      </c>
      <c r="T21" s="30"/>
      <c r="U21" s="12"/>
      <c r="V21" s="140">
        <f t="shared" ca="1" si="6"/>
        <v>0</v>
      </c>
      <c r="W21" s="30"/>
      <c r="X21" s="12"/>
      <c r="Y21" s="140">
        <f t="shared" ca="1" si="7"/>
        <v>0</v>
      </c>
      <c r="Z21" s="30"/>
      <c r="AA21" s="12"/>
      <c r="AB21" s="140">
        <f t="shared" ca="1" si="8"/>
        <v>0</v>
      </c>
      <c r="AC21" s="30"/>
      <c r="AD21" s="12"/>
      <c r="AE21" s="140">
        <f t="shared" ca="1" si="9"/>
        <v>0</v>
      </c>
      <c r="AF21" s="30"/>
      <c r="AG21" s="12"/>
      <c r="AH21" s="140">
        <f t="shared" ca="1" si="10"/>
        <v>0</v>
      </c>
      <c r="AI21" s="30"/>
      <c r="AJ21" s="12"/>
      <c r="AK21" s="140">
        <f t="shared" ca="1" si="11"/>
        <v>0</v>
      </c>
      <c r="AL21" s="30"/>
      <c r="AM21" s="12"/>
      <c r="AN21" s="140">
        <f t="shared" ca="1" si="12"/>
        <v>0</v>
      </c>
      <c r="AO21" s="30"/>
      <c r="AP21" s="12">
        <v>8</v>
      </c>
      <c r="AQ21" s="140">
        <f t="shared" ca="1" si="13"/>
        <v>12</v>
      </c>
      <c r="AR21" s="30"/>
      <c r="AS21" s="12"/>
      <c r="AT21" s="162">
        <f t="shared" ca="1" si="14"/>
        <v>0</v>
      </c>
      <c r="AU21" s="30"/>
      <c r="AV21" s="12"/>
      <c r="AW21" s="162">
        <f t="shared" ca="1" si="15"/>
        <v>0</v>
      </c>
      <c r="AX21" s="30"/>
      <c r="AY21" s="12"/>
      <c r="AZ21" s="27">
        <f t="shared" ca="1" si="16"/>
        <v>0</v>
      </c>
      <c r="BA21" s="30"/>
      <c r="BB21" s="12"/>
      <c r="BC21" s="27">
        <f t="shared" ca="1" si="17"/>
        <v>0</v>
      </c>
      <c r="BD21" s="30"/>
      <c r="BE21" s="12"/>
      <c r="BF21" s="27">
        <f t="shared" ca="1" si="18"/>
        <v>0</v>
      </c>
      <c r="BG21" s="30"/>
      <c r="BH21" s="12"/>
      <c r="BI21" s="27">
        <f t="shared" ca="1" si="19"/>
        <v>0</v>
      </c>
      <c r="BJ21" s="30"/>
      <c r="BK21" s="48">
        <f t="shared" ca="1" si="20"/>
        <v>12</v>
      </c>
      <c r="BL21" s="12"/>
      <c r="BM21" s="27">
        <f t="shared" ca="1" si="21"/>
        <v>0</v>
      </c>
      <c r="BN21" s="30"/>
      <c r="BO21" s="12"/>
      <c r="BP21" s="27">
        <f t="shared" ca="1" si="22"/>
        <v>0</v>
      </c>
      <c r="BQ21" s="30"/>
      <c r="BR21" s="12"/>
      <c r="BS21" s="27">
        <f t="shared" ca="1" si="23"/>
        <v>0</v>
      </c>
      <c r="BT21" s="30"/>
      <c r="BU21" s="12"/>
      <c r="BV21" s="27">
        <f t="shared" ca="1" si="24"/>
        <v>0</v>
      </c>
      <c r="BW21" s="30"/>
      <c r="BX21" s="12"/>
      <c r="BY21" s="27">
        <f t="shared" ca="1" si="25"/>
        <v>0</v>
      </c>
      <c r="BZ21" s="30"/>
      <c r="CA21" s="12"/>
      <c r="CB21" s="27">
        <f t="shared" ca="1" si="26"/>
        <v>0</v>
      </c>
      <c r="CC21" s="30"/>
      <c r="CD21" s="12"/>
      <c r="CE21" s="27">
        <f t="shared" ca="1" si="27"/>
        <v>0</v>
      </c>
      <c r="CF21" s="30"/>
      <c r="CG21" s="12"/>
      <c r="CH21" s="27">
        <f t="shared" ca="1" si="28"/>
        <v>0</v>
      </c>
      <c r="CI21" s="30"/>
      <c r="CJ21" s="12"/>
      <c r="CK21" s="27">
        <f t="shared" ca="1" si="29"/>
        <v>0</v>
      </c>
      <c r="CL21" s="30"/>
      <c r="CM21" s="12"/>
      <c r="CN21" s="7">
        <f t="shared" ca="1" si="30"/>
        <v>0</v>
      </c>
      <c r="CO21" s="30"/>
      <c r="CP21" s="11"/>
      <c r="CQ21" s="7">
        <f t="shared" ca="1" si="31"/>
        <v>0</v>
      </c>
      <c r="CR21" s="30"/>
      <c r="CS21" s="11"/>
      <c r="CT21" s="7">
        <f t="shared" ca="1" si="32"/>
        <v>0</v>
      </c>
      <c r="CU21" s="30"/>
      <c r="CV21" s="11"/>
      <c r="CW21" s="7">
        <f t="shared" ca="1" si="33"/>
        <v>0</v>
      </c>
      <c r="CX21" s="30"/>
      <c r="CY21" s="11"/>
      <c r="CZ21" s="7">
        <f t="shared" ca="1" si="34"/>
        <v>0</v>
      </c>
      <c r="DA21" s="30"/>
      <c r="DB21" s="11"/>
      <c r="DC21" s="7">
        <f t="shared" ca="1" si="35"/>
        <v>0</v>
      </c>
      <c r="DD21" s="30"/>
      <c r="DE21" s="11"/>
      <c r="DF21" s="7">
        <f t="shared" ca="1" si="36"/>
        <v>0</v>
      </c>
      <c r="DG21" s="30"/>
      <c r="DH21" s="11"/>
      <c r="DI21" s="7">
        <f t="shared" ca="1" si="37"/>
        <v>0</v>
      </c>
      <c r="DJ21" s="30"/>
      <c r="DK21" s="11"/>
      <c r="DL21" s="7">
        <f t="shared" ca="1" si="38"/>
        <v>0</v>
      </c>
      <c r="DM21" s="30"/>
      <c r="DN21" s="11"/>
      <c r="DO21" s="7">
        <f t="shared" ca="1" si="39"/>
        <v>0</v>
      </c>
      <c r="DP21" s="30"/>
      <c r="DQ21" s="11"/>
      <c r="DR21" s="7">
        <f t="shared" ca="1" si="40"/>
        <v>0</v>
      </c>
      <c r="DS21" s="30"/>
      <c r="DT21" s="11"/>
      <c r="DU21" s="7">
        <f t="shared" ca="1" si="41"/>
        <v>0</v>
      </c>
      <c r="DV21" s="30"/>
      <c r="DW21" s="11"/>
      <c r="DX21" s="7">
        <f t="shared" ca="1" si="42"/>
        <v>0</v>
      </c>
      <c r="DY21" s="30"/>
      <c r="DZ21" s="11"/>
      <c r="EA21" s="7">
        <f t="shared" ca="1" si="43"/>
        <v>0</v>
      </c>
      <c r="EB21" s="30"/>
      <c r="EC21" s="11"/>
      <c r="ED21" s="7">
        <f t="shared" ca="1" si="44"/>
        <v>0</v>
      </c>
      <c r="EE21" s="30"/>
      <c r="EF21" s="11"/>
      <c r="EG21" s="7">
        <f t="shared" ca="1" si="45"/>
        <v>0</v>
      </c>
      <c r="EH21" s="30"/>
      <c r="EI21" s="11"/>
      <c r="EJ21" s="7">
        <f t="shared" ca="1" si="46"/>
        <v>0</v>
      </c>
      <c r="EK21" s="30"/>
      <c r="EL21" s="151">
        <f t="shared" ca="1" si="47"/>
        <v>12</v>
      </c>
      <c r="EM21" s="292" t="str">
        <f t="shared" ref="EM21" si="55">B21</f>
        <v>Цыганов Владислав - Волкова Александра</v>
      </c>
      <c r="EN21" s="293"/>
      <c r="EO21" s="294"/>
      <c r="EP21" s="31">
        <f t="shared" ref="EP21" ca="1" si="56">IF(EL21&gt;0,RANK(EL21,$EL$10:$EL$33),0)</f>
        <v>12</v>
      </c>
    </row>
    <row r="22" spans="1:147" s="32" customFormat="1" ht="15.75" thickBot="1" x14ac:dyDescent="0.3">
      <c r="A22" s="5">
        <f t="shared" si="50"/>
        <v>13</v>
      </c>
      <c r="B22" s="197" t="s">
        <v>68</v>
      </c>
      <c r="C22" s="12"/>
      <c r="D22" s="140">
        <f t="shared" ca="1" si="0"/>
        <v>0</v>
      </c>
      <c r="E22" s="30"/>
      <c r="F22" s="12"/>
      <c r="G22" s="140">
        <f t="shared" ca="1" si="1"/>
        <v>0</v>
      </c>
      <c r="H22" s="30"/>
      <c r="I22" s="12"/>
      <c r="J22" s="140">
        <f t="shared" ca="1" si="2"/>
        <v>0</v>
      </c>
      <c r="K22" s="30"/>
      <c r="L22" s="12"/>
      <c r="M22" s="140">
        <f t="shared" ca="1" si="3"/>
        <v>0</v>
      </c>
      <c r="N22" s="30"/>
      <c r="O22" s="12"/>
      <c r="P22" s="140">
        <f t="shared" ca="1" si="4"/>
        <v>0</v>
      </c>
      <c r="Q22" s="30"/>
      <c r="R22" s="12"/>
      <c r="S22" s="140">
        <f t="shared" ca="1" si="5"/>
        <v>0</v>
      </c>
      <c r="T22" s="30"/>
      <c r="U22" s="12"/>
      <c r="V22" s="140">
        <f t="shared" ca="1" si="6"/>
        <v>0</v>
      </c>
      <c r="W22" s="30"/>
      <c r="X22" s="12"/>
      <c r="Y22" s="140">
        <f t="shared" ca="1" si="7"/>
        <v>0</v>
      </c>
      <c r="Z22" s="30"/>
      <c r="AA22" s="12"/>
      <c r="AB22" s="140">
        <f t="shared" ca="1" si="8"/>
        <v>0</v>
      </c>
      <c r="AC22" s="30"/>
      <c r="AD22" s="12"/>
      <c r="AE22" s="140">
        <f t="shared" ca="1" si="9"/>
        <v>0</v>
      </c>
      <c r="AF22" s="30"/>
      <c r="AG22" s="12"/>
      <c r="AH22" s="140">
        <f t="shared" ca="1" si="10"/>
        <v>0</v>
      </c>
      <c r="AI22" s="30"/>
      <c r="AJ22" s="12">
        <v>4</v>
      </c>
      <c r="AK22" s="140">
        <f t="shared" ca="1" si="11"/>
        <v>8.3999999999999986</v>
      </c>
      <c r="AL22" s="30"/>
      <c r="AM22" s="12"/>
      <c r="AN22" s="140">
        <f t="shared" ca="1" si="12"/>
        <v>0</v>
      </c>
      <c r="AO22" s="30"/>
      <c r="AP22" s="12"/>
      <c r="AQ22" s="140">
        <f t="shared" ca="1" si="13"/>
        <v>0</v>
      </c>
      <c r="AR22" s="30"/>
      <c r="AS22" s="12">
        <v>7</v>
      </c>
      <c r="AT22" s="162">
        <f t="shared" ca="1" si="14"/>
        <v>12</v>
      </c>
      <c r="AU22" s="30"/>
      <c r="AV22" s="12"/>
      <c r="AW22" s="162">
        <f t="shared" ca="1" si="15"/>
        <v>0</v>
      </c>
      <c r="AX22" s="30"/>
      <c r="AY22" s="12"/>
      <c r="AZ22" s="27">
        <f t="shared" ca="1" si="16"/>
        <v>0</v>
      </c>
      <c r="BA22" s="30"/>
      <c r="BB22" s="12"/>
      <c r="BC22" s="27">
        <f t="shared" ca="1" si="17"/>
        <v>0</v>
      </c>
      <c r="BD22" s="30"/>
      <c r="BE22" s="12"/>
      <c r="BF22" s="27">
        <f t="shared" ca="1" si="18"/>
        <v>0</v>
      </c>
      <c r="BG22" s="30"/>
      <c r="BH22" s="12"/>
      <c r="BI22" s="27">
        <f t="shared" ca="1" si="19"/>
        <v>0</v>
      </c>
      <c r="BJ22" s="30"/>
      <c r="BK22" s="48">
        <f t="shared" ca="1" si="20"/>
        <v>20.399999999999999</v>
      </c>
      <c r="BL22" s="12"/>
      <c r="BM22" s="27">
        <f t="shared" ca="1" si="21"/>
        <v>0</v>
      </c>
      <c r="BN22" s="30"/>
      <c r="BO22" s="12"/>
      <c r="BP22" s="27">
        <f t="shared" ca="1" si="22"/>
        <v>0</v>
      </c>
      <c r="BQ22" s="30"/>
      <c r="BR22" s="12"/>
      <c r="BS22" s="27">
        <f t="shared" ca="1" si="23"/>
        <v>0</v>
      </c>
      <c r="BT22" s="30"/>
      <c r="BU22" s="12"/>
      <c r="BV22" s="27">
        <f t="shared" ca="1" si="24"/>
        <v>0</v>
      </c>
      <c r="BW22" s="30"/>
      <c r="BX22" s="12"/>
      <c r="BY22" s="27">
        <f t="shared" ca="1" si="25"/>
        <v>0</v>
      </c>
      <c r="BZ22" s="30"/>
      <c r="CA22" s="12"/>
      <c r="CB22" s="27">
        <f t="shared" ca="1" si="26"/>
        <v>0</v>
      </c>
      <c r="CC22" s="30"/>
      <c r="CD22" s="12"/>
      <c r="CE22" s="27">
        <f t="shared" ca="1" si="27"/>
        <v>0</v>
      </c>
      <c r="CF22" s="30"/>
      <c r="CG22" s="12"/>
      <c r="CH22" s="27">
        <f t="shared" ca="1" si="28"/>
        <v>0</v>
      </c>
      <c r="CI22" s="30"/>
      <c r="CJ22" s="12"/>
      <c r="CK22" s="27">
        <f t="shared" ca="1" si="29"/>
        <v>0</v>
      </c>
      <c r="CL22" s="30"/>
      <c r="CM22" s="12"/>
      <c r="CN22" s="7">
        <f t="shared" ca="1" si="30"/>
        <v>0</v>
      </c>
      <c r="CO22" s="30"/>
      <c r="CP22" s="11"/>
      <c r="CQ22" s="7">
        <f t="shared" ca="1" si="31"/>
        <v>0</v>
      </c>
      <c r="CR22" s="30"/>
      <c r="CS22" s="11"/>
      <c r="CT22" s="7">
        <f t="shared" ca="1" si="32"/>
        <v>0</v>
      </c>
      <c r="CU22" s="30"/>
      <c r="CV22" s="11"/>
      <c r="CW22" s="7">
        <f t="shared" ca="1" si="33"/>
        <v>0</v>
      </c>
      <c r="CX22" s="30"/>
      <c r="CY22" s="11"/>
      <c r="CZ22" s="7">
        <f t="shared" ca="1" si="34"/>
        <v>0</v>
      </c>
      <c r="DA22" s="30"/>
      <c r="DB22" s="11"/>
      <c r="DC22" s="7">
        <f t="shared" ca="1" si="35"/>
        <v>0</v>
      </c>
      <c r="DD22" s="30"/>
      <c r="DE22" s="11"/>
      <c r="DF22" s="7">
        <f t="shared" ca="1" si="36"/>
        <v>0</v>
      </c>
      <c r="DG22" s="30"/>
      <c r="DH22" s="11"/>
      <c r="DI22" s="7">
        <f t="shared" ca="1" si="37"/>
        <v>0</v>
      </c>
      <c r="DJ22" s="30"/>
      <c r="DK22" s="11"/>
      <c r="DL22" s="7">
        <f t="shared" ca="1" si="38"/>
        <v>0</v>
      </c>
      <c r="DM22" s="30"/>
      <c r="DN22" s="11"/>
      <c r="DO22" s="7">
        <f t="shared" ca="1" si="39"/>
        <v>0</v>
      </c>
      <c r="DP22" s="30"/>
      <c r="DQ22" s="11"/>
      <c r="DR22" s="7">
        <f t="shared" ca="1" si="40"/>
        <v>0</v>
      </c>
      <c r="DS22" s="30"/>
      <c r="DT22" s="11"/>
      <c r="DU22" s="7">
        <f t="shared" ca="1" si="41"/>
        <v>0</v>
      </c>
      <c r="DV22" s="30">
        <v>1</v>
      </c>
      <c r="DW22" s="11"/>
      <c r="DX22" s="7">
        <f t="shared" ca="1" si="42"/>
        <v>0</v>
      </c>
      <c r="DY22" s="30"/>
      <c r="DZ22" s="11"/>
      <c r="EA22" s="7">
        <f t="shared" ca="1" si="43"/>
        <v>0</v>
      </c>
      <c r="EB22" s="30"/>
      <c r="EC22" s="11"/>
      <c r="ED22" s="7">
        <f t="shared" ca="1" si="44"/>
        <v>0</v>
      </c>
      <c r="EE22" s="30"/>
      <c r="EF22" s="11"/>
      <c r="EG22" s="7">
        <f t="shared" ca="1" si="45"/>
        <v>0</v>
      </c>
      <c r="EH22" s="30"/>
      <c r="EI22" s="11"/>
      <c r="EJ22" s="7">
        <f t="shared" ca="1" si="46"/>
        <v>0</v>
      </c>
      <c r="EK22" s="30"/>
      <c r="EL22" s="151">
        <v>0</v>
      </c>
      <c r="EM22" s="292" t="str">
        <f t="shared" ref="EM22" si="57">B22</f>
        <v>Мох Елисей - Захарова Марианна (Распалась!)</v>
      </c>
      <c r="EN22" s="293"/>
      <c r="EO22" s="294"/>
      <c r="EP22" s="31">
        <f t="shared" ref="EP22" si="58">IF(EL22&gt;0,RANK(EL22,$EL$10:$EL$33),0)</f>
        <v>0</v>
      </c>
    </row>
    <row r="23" spans="1:147" s="89" customFormat="1" x14ac:dyDescent="0.25">
      <c r="A23" s="86"/>
      <c r="B23" s="238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Q23" s="219"/>
      <c r="AR23" s="88"/>
      <c r="AT23" s="219"/>
      <c r="AU23" s="88"/>
      <c r="AW23" s="219"/>
      <c r="AX23" s="88"/>
      <c r="AZ23" s="88"/>
      <c r="BA23" s="88"/>
      <c r="BC23" s="88"/>
      <c r="BD23" s="88"/>
      <c r="BF23" s="88"/>
      <c r="BG23" s="88"/>
      <c r="BI23" s="88"/>
      <c r="BJ23" s="88"/>
      <c r="BK23" s="92"/>
      <c r="BM23" s="88"/>
      <c r="BN23" s="88"/>
      <c r="BP23" s="88"/>
      <c r="BQ23" s="88"/>
      <c r="BS23" s="88"/>
      <c r="BT23" s="88"/>
      <c r="BV23" s="88"/>
      <c r="BW23" s="88"/>
      <c r="BY23" s="88"/>
      <c r="BZ23" s="88"/>
      <c r="CB23" s="88"/>
      <c r="CC23" s="88"/>
      <c r="CE23" s="88"/>
      <c r="CF23" s="88"/>
      <c r="CH23" s="88"/>
      <c r="CI23" s="88"/>
      <c r="CK23" s="88"/>
      <c r="CL23" s="88"/>
      <c r="CN23" s="88"/>
      <c r="CO23" s="88"/>
      <c r="CQ23" s="88"/>
      <c r="CR23" s="88"/>
      <c r="CT23" s="88"/>
      <c r="CU23" s="88"/>
      <c r="CW23" s="88"/>
      <c r="CX23" s="88"/>
      <c r="CZ23" s="88"/>
      <c r="DA23" s="88"/>
      <c r="DC23" s="88"/>
      <c r="DD23" s="88"/>
      <c r="DF23" s="88"/>
      <c r="DG23" s="88"/>
      <c r="DI23" s="88"/>
      <c r="DJ23" s="88"/>
      <c r="DL23" s="88"/>
      <c r="DM23" s="88"/>
      <c r="DO23" s="88"/>
      <c r="DP23" s="88"/>
      <c r="DR23" s="88"/>
      <c r="DS23" s="88"/>
      <c r="DU23" s="88"/>
      <c r="DV23" s="88"/>
      <c r="DX23" s="88"/>
      <c r="DY23" s="88"/>
      <c r="EA23" s="88"/>
      <c r="EB23" s="88"/>
      <c r="ED23" s="88"/>
      <c r="EE23" s="88"/>
      <c r="EG23" s="88"/>
      <c r="EH23" s="88"/>
      <c r="EJ23" s="88"/>
      <c r="EK23" s="88"/>
      <c r="EL23" s="225"/>
      <c r="EM23" s="286"/>
      <c r="EN23" s="286"/>
      <c r="EO23" s="286"/>
      <c r="EP23" s="86"/>
    </row>
    <row r="24" spans="1:147" s="89" customFormat="1" x14ac:dyDescent="0.25">
      <c r="A24" s="86"/>
      <c r="B24" s="229"/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  <c r="AQ24" s="219"/>
      <c r="AR24" s="88"/>
      <c r="AT24" s="219"/>
      <c r="AU24" s="88"/>
      <c r="AW24" s="219"/>
      <c r="AX24" s="88"/>
      <c r="AZ24" s="88"/>
      <c r="BA24" s="88"/>
      <c r="BC24" s="88"/>
      <c r="BD24" s="88"/>
      <c r="BF24" s="88"/>
      <c r="BG24" s="88"/>
      <c r="BI24" s="88"/>
      <c r="BJ24" s="88"/>
      <c r="BK24" s="92"/>
      <c r="BM24" s="88"/>
      <c r="BN24" s="88"/>
      <c r="BP24" s="88"/>
      <c r="BQ24" s="88"/>
      <c r="BS24" s="88"/>
      <c r="BT24" s="88"/>
      <c r="BV24" s="88"/>
      <c r="BW24" s="88"/>
      <c r="BY24" s="88"/>
      <c r="BZ24" s="88"/>
      <c r="CB24" s="88"/>
      <c r="CC24" s="88"/>
      <c r="CE24" s="88"/>
      <c r="CF24" s="88"/>
      <c r="CH24" s="88"/>
      <c r="CI24" s="88"/>
      <c r="CK24" s="88"/>
      <c r="CL24" s="88"/>
      <c r="CN24" s="88"/>
      <c r="CO24" s="88"/>
      <c r="CQ24" s="88"/>
      <c r="CR24" s="88"/>
      <c r="CT24" s="88"/>
      <c r="CU24" s="88"/>
      <c r="CW24" s="88"/>
      <c r="CX24" s="88"/>
      <c r="CZ24" s="88"/>
      <c r="DA24" s="88"/>
      <c r="DC24" s="88"/>
      <c r="DD24" s="88"/>
      <c r="DF24" s="88"/>
      <c r="DG24" s="88"/>
      <c r="DI24" s="88"/>
      <c r="DJ24" s="88"/>
      <c r="DL24" s="88"/>
      <c r="DM24" s="88"/>
      <c r="DO24" s="88"/>
      <c r="DP24" s="88"/>
      <c r="DR24" s="88"/>
      <c r="DS24" s="88"/>
      <c r="DU24" s="88"/>
      <c r="DV24" s="88"/>
      <c r="DX24" s="88"/>
      <c r="DY24" s="88"/>
      <c r="EA24" s="88"/>
      <c r="EB24" s="88"/>
      <c r="ED24" s="88"/>
      <c r="EE24" s="88"/>
      <c r="EG24" s="88"/>
      <c r="EH24" s="88"/>
      <c r="EJ24" s="88"/>
      <c r="EK24" s="88"/>
      <c r="EL24" s="225"/>
      <c r="EM24" s="286"/>
      <c r="EN24" s="286"/>
      <c r="EO24" s="286"/>
      <c r="EP24" s="86"/>
    </row>
    <row r="25" spans="1:147" s="89" customFormat="1" x14ac:dyDescent="0.25">
      <c r="A25" s="86"/>
      <c r="B25" s="224"/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  <c r="AQ25" s="219"/>
      <c r="AR25" s="88"/>
      <c r="AT25" s="219"/>
      <c r="AU25" s="88"/>
      <c r="AW25" s="219"/>
      <c r="AX25" s="88"/>
      <c r="AZ25" s="88"/>
      <c r="BA25" s="88"/>
      <c r="BC25" s="88"/>
      <c r="BD25" s="88"/>
      <c r="BF25" s="88"/>
      <c r="BG25" s="88"/>
      <c r="BI25" s="88"/>
      <c r="BJ25" s="88"/>
      <c r="BK25" s="92"/>
      <c r="BM25" s="88"/>
      <c r="BN25" s="88"/>
      <c r="BP25" s="88"/>
      <c r="BQ25" s="88"/>
      <c r="BS25" s="88"/>
      <c r="BT25" s="88"/>
      <c r="BV25" s="88"/>
      <c r="BW25" s="88"/>
      <c r="BY25" s="88"/>
      <c r="BZ25" s="88"/>
      <c r="CB25" s="88"/>
      <c r="CC25" s="88"/>
      <c r="CE25" s="88"/>
      <c r="CF25" s="88"/>
      <c r="CH25" s="88"/>
      <c r="CI25" s="88"/>
      <c r="CK25" s="88"/>
      <c r="CL25" s="88"/>
      <c r="CN25" s="88"/>
      <c r="CO25" s="88"/>
      <c r="CQ25" s="88"/>
      <c r="CR25" s="88"/>
      <c r="CT25" s="88"/>
      <c r="CU25" s="88"/>
      <c r="CW25" s="88"/>
      <c r="CX25" s="88"/>
      <c r="CZ25" s="88"/>
      <c r="DA25" s="88"/>
      <c r="DC25" s="88"/>
      <c r="DD25" s="88"/>
      <c r="DF25" s="88"/>
      <c r="DG25" s="88"/>
      <c r="DI25" s="88"/>
      <c r="DJ25" s="88"/>
      <c r="DL25" s="88"/>
      <c r="DM25" s="88"/>
      <c r="DO25" s="88"/>
      <c r="DP25" s="88"/>
      <c r="DR25" s="88"/>
      <c r="DS25" s="88"/>
      <c r="DU25" s="88"/>
      <c r="DV25" s="88"/>
      <c r="DX25" s="88"/>
      <c r="DY25" s="88"/>
      <c r="EA25" s="88"/>
      <c r="EB25" s="88"/>
      <c r="ED25" s="88"/>
      <c r="EE25" s="88"/>
      <c r="EG25" s="88"/>
      <c r="EH25" s="88"/>
      <c r="EJ25" s="88"/>
      <c r="EK25" s="88"/>
      <c r="EL25" s="225"/>
      <c r="EM25" s="286"/>
      <c r="EN25" s="286"/>
      <c r="EO25" s="286"/>
      <c r="EP25" s="86"/>
    </row>
    <row r="26" spans="1:147" s="89" customFormat="1" x14ac:dyDescent="0.25">
      <c r="A26" s="86"/>
      <c r="B26" s="224"/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  <c r="AQ26" s="219"/>
      <c r="AR26" s="88"/>
      <c r="AT26" s="219"/>
      <c r="AU26" s="88"/>
      <c r="AW26" s="219"/>
      <c r="AX26" s="88"/>
      <c r="AZ26" s="88"/>
      <c r="BA26" s="88"/>
      <c r="BC26" s="88"/>
      <c r="BD26" s="88"/>
      <c r="BF26" s="88"/>
      <c r="BG26" s="88"/>
      <c r="BI26" s="88"/>
      <c r="BJ26" s="88"/>
      <c r="BK26" s="92"/>
      <c r="BM26" s="88"/>
      <c r="BN26" s="88"/>
      <c r="BP26" s="88"/>
      <c r="BQ26" s="88"/>
      <c r="BS26" s="88"/>
      <c r="BT26" s="88"/>
      <c r="BV26" s="88"/>
      <c r="BW26" s="88"/>
      <c r="BY26" s="88"/>
      <c r="BZ26" s="88"/>
      <c r="CB26" s="88"/>
      <c r="CC26" s="88"/>
      <c r="CE26" s="88"/>
      <c r="CF26" s="88"/>
      <c r="CH26" s="88"/>
      <c r="CI26" s="88"/>
      <c r="CK26" s="88"/>
      <c r="CL26" s="88"/>
      <c r="CN26" s="88"/>
      <c r="CO26" s="88"/>
      <c r="CQ26" s="88"/>
      <c r="CR26" s="88"/>
      <c r="CT26" s="88"/>
      <c r="CU26" s="88"/>
      <c r="CW26" s="88"/>
      <c r="CX26" s="88"/>
      <c r="CZ26" s="88"/>
      <c r="DA26" s="88"/>
      <c r="DC26" s="88"/>
      <c r="DD26" s="88"/>
      <c r="DF26" s="88"/>
      <c r="DG26" s="88"/>
      <c r="DI26" s="88"/>
      <c r="DJ26" s="88"/>
      <c r="DL26" s="88"/>
      <c r="DM26" s="88"/>
      <c r="DO26" s="88"/>
      <c r="DP26" s="88"/>
      <c r="DR26" s="88"/>
      <c r="DS26" s="88"/>
      <c r="DU26" s="88"/>
      <c r="DV26" s="88"/>
      <c r="DX26" s="88"/>
      <c r="DY26" s="88"/>
      <c r="EA26" s="88"/>
      <c r="EB26" s="88"/>
      <c r="ED26" s="88"/>
      <c r="EE26" s="88"/>
      <c r="EG26" s="88"/>
      <c r="EH26" s="88"/>
      <c r="EJ26" s="88"/>
      <c r="EK26" s="88"/>
      <c r="EL26" s="225"/>
      <c r="EM26" s="286"/>
      <c r="EN26" s="286"/>
      <c r="EO26" s="286"/>
      <c r="EP26" s="86"/>
    </row>
    <row r="27" spans="1:147" x14ac:dyDescent="0.25">
      <c r="A27" s="86"/>
      <c r="B27" s="89"/>
      <c r="C27" s="89"/>
      <c r="D27" s="88"/>
      <c r="E27" s="88"/>
      <c r="F27" s="89"/>
      <c r="G27" s="88"/>
      <c r="H27" s="88"/>
      <c r="I27" s="89"/>
      <c r="J27" s="88"/>
      <c r="K27" s="88"/>
      <c r="L27" s="89"/>
      <c r="M27" s="88"/>
      <c r="N27" s="88"/>
      <c r="O27" s="89"/>
      <c r="P27" s="88"/>
      <c r="Q27" s="88"/>
      <c r="R27" s="89"/>
      <c r="S27" s="88"/>
      <c r="T27" s="88"/>
      <c r="U27" s="89"/>
      <c r="V27" s="88"/>
      <c r="W27" s="88"/>
      <c r="X27" s="89"/>
      <c r="Y27" s="88"/>
      <c r="Z27" s="88"/>
      <c r="AA27" s="89"/>
      <c r="AB27" s="88"/>
      <c r="AC27" s="88"/>
      <c r="AD27" s="89"/>
      <c r="AE27" s="88"/>
      <c r="AF27" s="88"/>
      <c r="AG27" s="89"/>
      <c r="AH27" s="88"/>
      <c r="AI27" s="88"/>
      <c r="AJ27" s="89"/>
      <c r="AK27" s="88"/>
      <c r="AL27" s="88"/>
      <c r="AM27" s="89"/>
      <c r="AN27" s="88"/>
      <c r="AO27" s="88"/>
      <c r="AP27" s="89"/>
      <c r="AQ27" s="88"/>
      <c r="AR27" s="88"/>
      <c r="AS27" s="89"/>
      <c r="AT27" s="88"/>
      <c r="AU27" s="88"/>
      <c r="AV27" s="89"/>
      <c r="AW27" s="88"/>
      <c r="AX27" s="88"/>
      <c r="AY27" s="89"/>
      <c r="AZ27" s="88"/>
      <c r="BA27" s="88"/>
      <c r="BB27" s="89"/>
      <c r="BC27" s="88"/>
      <c r="BD27" s="88"/>
      <c r="BE27" s="89"/>
      <c r="BF27" s="88"/>
      <c r="BG27" s="88"/>
      <c r="BH27" s="89"/>
      <c r="BI27" s="88"/>
      <c r="BJ27" s="88"/>
      <c r="BK27" s="92"/>
      <c r="BL27" s="89"/>
      <c r="BM27" s="88"/>
      <c r="BN27" s="88"/>
      <c r="BO27" s="89"/>
      <c r="BP27" s="88"/>
      <c r="BQ27" s="88"/>
      <c r="BR27" s="89"/>
      <c r="BS27" s="88"/>
      <c r="BT27" s="88"/>
      <c r="BU27" s="89"/>
      <c r="BV27" s="88"/>
      <c r="BW27" s="88"/>
      <c r="BX27" s="89"/>
      <c r="BY27" s="88"/>
      <c r="BZ27" s="88"/>
      <c r="CA27" s="89"/>
      <c r="CB27" s="88"/>
      <c r="CC27" s="88"/>
      <c r="CD27" s="89"/>
      <c r="CE27" s="88"/>
      <c r="CF27" s="88"/>
      <c r="CG27" s="89"/>
      <c r="CH27" s="88"/>
      <c r="CI27" s="88"/>
      <c r="CJ27" s="89"/>
      <c r="CK27" s="88"/>
      <c r="CL27" s="88"/>
      <c r="CM27" s="89"/>
      <c r="CN27" s="88"/>
      <c r="CO27" s="88"/>
      <c r="CP27" s="89"/>
      <c r="CQ27" s="88"/>
      <c r="CR27" s="88"/>
      <c r="CS27" s="89"/>
      <c r="CT27" s="88"/>
      <c r="CU27" s="88"/>
      <c r="CV27" s="89"/>
      <c r="CW27" s="88"/>
      <c r="CX27" s="88"/>
      <c r="CY27" s="89"/>
      <c r="CZ27" s="88"/>
      <c r="DA27" s="88"/>
      <c r="DB27" s="89"/>
      <c r="DC27" s="88"/>
      <c r="DD27" s="88"/>
      <c r="DE27" s="89"/>
      <c r="DF27" s="88"/>
      <c r="DG27" s="88"/>
      <c r="DH27" s="89"/>
      <c r="DI27" s="88"/>
      <c r="DJ27" s="88"/>
      <c r="DK27" s="89"/>
      <c r="DL27" s="88"/>
      <c r="DM27" s="88"/>
      <c r="DN27" s="89"/>
      <c r="DO27" s="88"/>
      <c r="DP27" s="88"/>
      <c r="DQ27" s="89"/>
      <c r="DR27" s="88"/>
      <c r="DS27" s="88"/>
      <c r="DT27" s="89"/>
      <c r="DU27" s="88"/>
      <c r="DV27" s="88"/>
      <c r="DW27" s="89"/>
      <c r="DX27" s="88"/>
      <c r="DY27" s="88"/>
      <c r="DZ27" s="89"/>
      <c r="EA27" s="88"/>
      <c r="EB27" s="88"/>
      <c r="EC27" s="89"/>
      <c r="ED27" s="88"/>
      <c r="EE27" s="88"/>
      <c r="EF27" s="89"/>
      <c r="EG27" s="88"/>
      <c r="EH27" s="88"/>
      <c r="EI27" s="89"/>
      <c r="EJ27" s="88"/>
      <c r="EK27" s="88"/>
      <c r="EL27" s="92"/>
      <c r="EM27" s="286"/>
      <c r="EN27" s="286"/>
      <c r="EO27" s="286"/>
      <c r="EP27" s="86"/>
      <c r="EQ27" s="89"/>
    </row>
    <row r="28" spans="1:147" x14ac:dyDescent="0.25">
      <c r="A28" s="86"/>
      <c r="B28" s="89"/>
      <c r="C28" s="89"/>
      <c r="D28" s="88"/>
      <c r="E28" s="88"/>
      <c r="F28" s="89"/>
      <c r="G28" s="88"/>
      <c r="H28" s="88"/>
      <c r="I28" s="89"/>
      <c r="J28" s="88"/>
      <c r="K28" s="88"/>
      <c r="L28" s="89"/>
      <c r="M28" s="88"/>
      <c r="N28" s="88"/>
      <c r="O28" s="89"/>
      <c r="P28" s="88"/>
      <c r="Q28" s="88"/>
      <c r="R28" s="89"/>
      <c r="S28" s="88"/>
      <c r="T28" s="88"/>
      <c r="U28" s="89"/>
      <c r="V28" s="88"/>
      <c r="W28" s="88"/>
      <c r="X28" s="89"/>
      <c r="Y28" s="88"/>
      <c r="Z28" s="88"/>
      <c r="AA28" s="89"/>
      <c r="AB28" s="88"/>
      <c r="AC28" s="88"/>
      <c r="AD28" s="89"/>
      <c r="AE28" s="88"/>
      <c r="AF28" s="88"/>
      <c r="AG28" s="89"/>
      <c r="AH28" s="88"/>
      <c r="AI28" s="88"/>
      <c r="AJ28" s="89"/>
      <c r="AK28" s="88"/>
      <c r="AL28" s="88"/>
      <c r="AM28" s="89"/>
      <c r="AN28" s="88"/>
      <c r="AO28" s="88"/>
      <c r="AP28" s="89"/>
      <c r="AQ28" s="88"/>
      <c r="AR28" s="88"/>
      <c r="AS28" s="89"/>
      <c r="AT28" s="88"/>
      <c r="AU28" s="88"/>
      <c r="AV28" s="89"/>
      <c r="AW28" s="88"/>
      <c r="AX28" s="88"/>
      <c r="AY28" s="89"/>
      <c r="AZ28" s="88"/>
      <c r="BA28" s="88"/>
      <c r="BB28" s="89"/>
      <c r="BC28" s="88"/>
      <c r="BD28" s="88"/>
      <c r="BE28" s="89"/>
      <c r="BF28" s="88"/>
      <c r="BG28" s="88"/>
      <c r="BH28" s="89"/>
      <c r="BI28" s="88"/>
      <c r="BJ28" s="88"/>
      <c r="BK28" s="92"/>
      <c r="BL28" s="89"/>
      <c r="BM28" s="88"/>
      <c r="BN28" s="88"/>
      <c r="BO28" s="89"/>
      <c r="BP28" s="88"/>
      <c r="BQ28" s="88"/>
      <c r="BR28" s="89"/>
      <c r="BS28" s="88"/>
      <c r="BT28" s="88"/>
      <c r="BU28" s="89"/>
      <c r="BV28" s="88"/>
      <c r="BW28" s="88"/>
      <c r="BX28" s="89"/>
      <c r="BY28" s="88"/>
      <c r="BZ28" s="88"/>
      <c r="CA28" s="89"/>
      <c r="CB28" s="88"/>
      <c r="CC28" s="88"/>
      <c r="CD28" s="89"/>
      <c r="CE28" s="88"/>
      <c r="CF28" s="88"/>
      <c r="CG28" s="89"/>
      <c r="CH28" s="88"/>
      <c r="CI28" s="88"/>
      <c r="CJ28" s="89"/>
      <c r="CK28" s="88"/>
      <c r="CL28" s="88"/>
      <c r="CM28" s="89"/>
      <c r="CN28" s="88"/>
      <c r="CO28" s="88"/>
      <c r="CP28" s="89"/>
      <c r="CQ28" s="88"/>
      <c r="CR28" s="88"/>
      <c r="CS28" s="89"/>
      <c r="CT28" s="88"/>
      <c r="CU28" s="88"/>
      <c r="CV28" s="89"/>
      <c r="CW28" s="88"/>
      <c r="CX28" s="88"/>
      <c r="CY28" s="89"/>
      <c r="CZ28" s="88"/>
      <c r="DA28" s="88"/>
      <c r="DB28" s="89"/>
      <c r="DC28" s="88"/>
      <c r="DD28" s="88"/>
      <c r="DE28" s="89"/>
      <c r="DF28" s="88"/>
      <c r="DG28" s="88"/>
      <c r="DH28" s="89"/>
      <c r="DI28" s="88"/>
      <c r="DJ28" s="88"/>
      <c r="DK28" s="89"/>
      <c r="DL28" s="88"/>
      <c r="DM28" s="88"/>
      <c r="DN28" s="89"/>
      <c r="DO28" s="88"/>
      <c r="DP28" s="88"/>
      <c r="DQ28" s="89"/>
      <c r="DR28" s="88"/>
      <c r="DS28" s="88"/>
      <c r="DT28" s="89"/>
      <c r="DU28" s="88"/>
      <c r="DV28" s="88"/>
      <c r="DW28" s="89"/>
      <c r="DX28" s="88"/>
      <c r="DY28" s="88"/>
      <c r="DZ28" s="89"/>
      <c r="EA28" s="88"/>
      <c r="EB28" s="88"/>
      <c r="EC28" s="89"/>
      <c r="ED28" s="88"/>
      <c r="EE28" s="88"/>
      <c r="EF28" s="89"/>
      <c r="EG28" s="88"/>
      <c r="EH28" s="88"/>
      <c r="EI28" s="89"/>
      <c r="EJ28" s="88"/>
      <c r="EK28" s="88"/>
      <c r="EL28" s="92"/>
      <c r="EM28" s="286"/>
      <c r="EN28" s="286"/>
      <c r="EO28" s="286"/>
      <c r="EP28" s="86"/>
      <c r="EQ28" s="89"/>
    </row>
    <row r="29" spans="1:147" x14ac:dyDescent="0.25">
      <c r="A29" s="86"/>
      <c r="B29" s="89"/>
      <c r="C29" s="89"/>
      <c r="D29" s="88"/>
      <c r="E29" s="88"/>
      <c r="F29" s="89"/>
      <c r="G29" s="88"/>
      <c r="H29" s="88"/>
      <c r="I29" s="89"/>
      <c r="J29" s="88"/>
      <c r="K29" s="88"/>
      <c r="L29" s="89"/>
      <c r="M29" s="88"/>
      <c r="N29" s="88"/>
      <c r="O29" s="89"/>
      <c r="P29" s="88"/>
      <c r="Q29" s="88"/>
      <c r="R29" s="89"/>
      <c r="S29" s="88"/>
      <c r="T29" s="88"/>
      <c r="U29" s="89"/>
      <c r="V29" s="88"/>
      <c r="W29" s="88"/>
      <c r="X29" s="89"/>
      <c r="Y29" s="88"/>
      <c r="Z29" s="88"/>
      <c r="AA29" s="89"/>
      <c r="AB29" s="88"/>
      <c r="AC29" s="88"/>
      <c r="AD29" s="89"/>
      <c r="AE29" s="88"/>
      <c r="AF29" s="88"/>
      <c r="AG29" s="89"/>
      <c r="AH29" s="88"/>
      <c r="AI29" s="88"/>
      <c r="AJ29" s="89"/>
      <c r="AK29" s="88"/>
      <c r="AL29" s="88"/>
      <c r="AM29" s="89"/>
      <c r="AN29" s="88"/>
      <c r="AO29" s="88"/>
      <c r="AP29" s="89"/>
      <c r="AQ29" s="88"/>
      <c r="AR29" s="88"/>
      <c r="AS29" s="89"/>
      <c r="AT29" s="88"/>
      <c r="AU29" s="88"/>
      <c r="AV29" s="89"/>
      <c r="AW29" s="88"/>
      <c r="AX29" s="88"/>
      <c r="AY29" s="89"/>
      <c r="AZ29" s="88"/>
      <c r="BA29" s="88"/>
      <c r="BB29" s="89"/>
      <c r="BC29" s="88"/>
      <c r="BD29" s="88"/>
      <c r="BE29" s="89"/>
      <c r="BF29" s="88"/>
      <c r="BG29" s="88"/>
      <c r="BH29" s="89"/>
      <c r="BI29" s="88"/>
      <c r="BJ29" s="88"/>
      <c r="BK29" s="92"/>
      <c r="BL29" s="89"/>
      <c r="BM29" s="88"/>
      <c r="BN29" s="88"/>
      <c r="BO29" s="89"/>
      <c r="BP29" s="88"/>
      <c r="BQ29" s="88"/>
      <c r="BR29" s="89"/>
      <c r="BS29" s="88"/>
      <c r="BT29" s="88"/>
      <c r="BU29" s="89"/>
      <c r="BV29" s="88"/>
      <c r="BW29" s="88"/>
      <c r="BX29" s="89"/>
      <c r="BY29" s="88"/>
      <c r="BZ29" s="88"/>
      <c r="CA29" s="89"/>
      <c r="CB29" s="88"/>
      <c r="CC29" s="88"/>
      <c r="CD29" s="89"/>
      <c r="CE29" s="88"/>
      <c r="CF29" s="88"/>
      <c r="CG29" s="89"/>
      <c r="CH29" s="88"/>
      <c r="CI29" s="88"/>
      <c r="CJ29" s="89"/>
      <c r="CK29" s="88"/>
      <c r="CL29" s="88"/>
      <c r="CM29" s="89"/>
      <c r="CN29" s="88"/>
      <c r="CO29" s="88"/>
      <c r="CP29" s="89"/>
      <c r="CQ29" s="88"/>
      <c r="CR29" s="88"/>
      <c r="CS29" s="89"/>
      <c r="CT29" s="88"/>
      <c r="CU29" s="88"/>
      <c r="CV29" s="89"/>
      <c r="CW29" s="88"/>
      <c r="CX29" s="88"/>
      <c r="CY29" s="89"/>
      <c r="CZ29" s="88"/>
      <c r="DA29" s="88"/>
      <c r="DB29" s="89"/>
      <c r="DC29" s="88"/>
      <c r="DD29" s="88"/>
      <c r="DE29" s="89"/>
      <c r="DF29" s="88"/>
      <c r="DG29" s="88"/>
      <c r="DH29" s="89"/>
      <c r="DI29" s="88"/>
      <c r="DJ29" s="88"/>
      <c r="DK29" s="89"/>
      <c r="DL29" s="88"/>
      <c r="DM29" s="88"/>
      <c r="DN29" s="89"/>
      <c r="DO29" s="88"/>
      <c r="DP29" s="88"/>
      <c r="DQ29" s="89"/>
      <c r="DR29" s="88"/>
      <c r="DS29" s="88"/>
      <c r="DT29" s="89"/>
      <c r="DU29" s="88"/>
      <c r="DV29" s="88"/>
      <c r="DW29" s="89"/>
      <c r="DX29" s="88"/>
      <c r="DY29" s="88"/>
      <c r="DZ29" s="89"/>
      <c r="EA29" s="88"/>
      <c r="EB29" s="88"/>
      <c r="EC29" s="89"/>
      <c r="ED29" s="88"/>
      <c r="EE29" s="88"/>
      <c r="EF29" s="89"/>
      <c r="EG29" s="88"/>
      <c r="EH29" s="88"/>
      <c r="EI29" s="89"/>
      <c r="EJ29" s="88"/>
      <c r="EK29" s="88"/>
      <c r="EL29" s="92"/>
      <c r="EM29" s="286"/>
      <c r="EN29" s="286"/>
      <c r="EO29" s="286"/>
      <c r="EP29" s="86"/>
      <c r="EQ29" s="89"/>
    </row>
    <row r="30" spans="1:147" x14ac:dyDescent="0.25">
      <c r="A30" s="86"/>
      <c r="B30" s="89"/>
      <c r="C30" s="89"/>
      <c r="D30" s="88"/>
      <c r="E30" s="88"/>
      <c r="F30" s="89"/>
      <c r="G30" s="88"/>
      <c r="H30" s="88"/>
      <c r="I30" s="89"/>
      <c r="J30" s="88"/>
      <c r="K30" s="88"/>
      <c r="L30" s="89"/>
      <c r="M30" s="88"/>
      <c r="N30" s="88"/>
      <c r="O30" s="89"/>
      <c r="P30" s="88"/>
      <c r="Q30" s="88"/>
      <c r="R30" s="89"/>
      <c r="S30" s="88"/>
      <c r="T30" s="88"/>
      <c r="U30" s="89"/>
      <c r="V30" s="88"/>
      <c r="W30" s="88"/>
      <c r="X30" s="89"/>
      <c r="Y30" s="88"/>
      <c r="Z30" s="88"/>
      <c r="AA30" s="89"/>
      <c r="AB30" s="88"/>
      <c r="AC30" s="88"/>
      <c r="AD30" s="89"/>
      <c r="AE30" s="88"/>
      <c r="AF30" s="88"/>
      <c r="AG30" s="89"/>
      <c r="AH30" s="88"/>
      <c r="AI30" s="88"/>
      <c r="AJ30" s="89"/>
      <c r="AK30" s="88"/>
      <c r="AL30" s="88"/>
      <c r="AM30" s="89"/>
      <c r="AN30" s="88"/>
      <c r="AO30" s="88"/>
      <c r="AP30" s="89"/>
      <c r="AQ30" s="88"/>
      <c r="AR30" s="88"/>
      <c r="AS30" s="89"/>
      <c r="AT30" s="88"/>
      <c r="AU30" s="88"/>
      <c r="AV30" s="89"/>
      <c r="AW30" s="88"/>
      <c r="AX30" s="88"/>
      <c r="AY30" s="89"/>
      <c r="AZ30" s="88"/>
      <c r="BA30" s="88"/>
      <c r="BB30" s="89"/>
      <c r="BC30" s="88"/>
      <c r="BD30" s="88"/>
      <c r="BE30" s="89"/>
      <c r="BF30" s="88"/>
      <c r="BG30" s="88"/>
      <c r="BH30" s="89"/>
      <c r="BI30" s="88"/>
      <c r="BJ30" s="88"/>
      <c r="BK30" s="92"/>
      <c r="BL30" s="89"/>
      <c r="BM30" s="88"/>
      <c r="BN30" s="88"/>
      <c r="BO30" s="89"/>
      <c r="BP30" s="88"/>
      <c r="BQ30" s="88"/>
      <c r="BR30" s="89"/>
      <c r="BS30" s="88"/>
      <c r="BT30" s="88"/>
      <c r="BU30" s="89"/>
      <c r="BV30" s="88"/>
      <c r="BW30" s="88"/>
      <c r="BX30" s="89"/>
      <c r="BY30" s="88"/>
      <c r="BZ30" s="88"/>
      <c r="CA30" s="89"/>
      <c r="CB30" s="88"/>
      <c r="CC30" s="88"/>
      <c r="CD30" s="89"/>
      <c r="CE30" s="88"/>
      <c r="CF30" s="88"/>
      <c r="CG30" s="89"/>
      <c r="CH30" s="88"/>
      <c r="CI30" s="88"/>
      <c r="CJ30" s="89"/>
      <c r="CK30" s="88"/>
      <c r="CL30" s="88"/>
      <c r="CM30" s="89"/>
      <c r="CN30" s="88"/>
      <c r="CO30" s="88"/>
      <c r="CP30" s="89"/>
      <c r="CQ30" s="88"/>
      <c r="CR30" s="88"/>
      <c r="CS30" s="89"/>
      <c r="CT30" s="88"/>
      <c r="CU30" s="88"/>
      <c r="CV30" s="89"/>
      <c r="CW30" s="88"/>
      <c r="CX30" s="88"/>
      <c r="CY30" s="89"/>
      <c r="CZ30" s="88"/>
      <c r="DA30" s="88"/>
      <c r="DB30" s="89"/>
      <c r="DC30" s="88"/>
      <c r="DD30" s="88"/>
      <c r="DE30" s="89"/>
      <c r="DF30" s="88"/>
      <c r="DG30" s="88"/>
      <c r="DH30" s="89"/>
      <c r="DI30" s="88"/>
      <c r="DJ30" s="88"/>
      <c r="DK30" s="89"/>
      <c r="DL30" s="88"/>
      <c r="DM30" s="88"/>
      <c r="DN30" s="89"/>
      <c r="DO30" s="88"/>
      <c r="DP30" s="88"/>
      <c r="DQ30" s="89"/>
      <c r="DR30" s="88"/>
      <c r="DS30" s="88"/>
      <c r="DT30" s="89"/>
      <c r="DU30" s="88"/>
      <c r="DV30" s="88"/>
      <c r="DW30" s="89"/>
      <c r="DX30" s="88"/>
      <c r="DY30" s="88"/>
      <c r="DZ30" s="89"/>
      <c r="EA30" s="88"/>
      <c r="EB30" s="88"/>
      <c r="EC30" s="89"/>
      <c r="ED30" s="88"/>
      <c r="EE30" s="88"/>
      <c r="EF30" s="89"/>
      <c r="EG30" s="88"/>
      <c r="EH30" s="88"/>
      <c r="EI30" s="89"/>
      <c r="EJ30" s="88"/>
      <c r="EK30" s="88"/>
      <c r="EL30" s="92"/>
      <c r="EM30" s="286"/>
      <c r="EN30" s="286"/>
      <c r="EO30" s="286"/>
      <c r="EP30" s="86"/>
      <c r="EQ30" s="89"/>
    </row>
    <row r="31" spans="1:147" x14ac:dyDescent="0.25">
      <c r="A31" s="86"/>
      <c r="B31" s="89"/>
      <c r="C31" s="89"/>
      <c r="D31" s="88"/>
      <c r="E31" s="88"/>
      <c r="F31" s="89"/>
      <c r="G31" s="88"/>
      <c r="H31" s="88"/>
      <c r="I31" s="89"/>
      <c r="J31" s="88"/>
      <c r="K31" s="88"/>
      <c r="L31" s="89"/>
      <c r="M31" s="88"/>
      <c r="N31" s="88"/>
      <c r="O31" s="89"/>
      <c r="P31" s="88"/>
      <c r="Q31" s="88"/>
      <c r="R31" s="89"/>
      <c r="S31" s="88"/>
      <c r="T31" s="88"/>
      <c r="U31" s="89"/>
      <c r="V31" s="88"/>
      <c r="W31" s="88"/>
      <c r="X31" s="89"/>
      <c r="Y31" s="88"/>
      <c r="Z31" s="88"/>
      <c r="AA31" s="89"/>
      <c r="AB31" s="88"/>
      <c r="AC31" s="88"/>
      <c r="AD31" s="89"/>
      <c r="AE31" s="88"/>
      <c r="AF31" s="88"/>
      <c r="AG31" s="89"/>
      <c r="AH31" s="88"/>
      <c r="AI31" s="88"/>
      <c r="AJ31" s="89"/>
      <c r="AK31" s="88"/>
      <c r="AL31" s="88"/>
      <c r="AM31" s="89"/>
      <c r="AN31" s="88"/>
      <c r="AO31" s="88"/>
      <c r="AP31" s="89"/>
      <c r="AQ31" s="88"/>
      <c r="AR31" s="88"/>
      <c r="AS31" s="89"/>
      <c r="AT31" s="88"/>
      <c r="AU31" s="88"/>
      <c r="AV31" s="89"/>
      <c r="AW31" s="88"/>
      <c r="AX31" s="88"/>
      <c r="AY31" s="89"/>
      <c r="AZ31" s="88"/>
      <c r="BA31" s="88"/>
      <c r="BB31" s="89"/>
      <c r="BC31" s="88"/>
      <c r="BD31" s="88"/>
      <c r="BE31" s="89"/>
      <c r="BF31" s="88"/>
      <c r="BG31" s="88"/>
      <c r="BH31" s="89"/>
      <c r="BI31" s="88"/>
      <c r="BJ31" s="88"/>
      <c r="BK31" s="92"/>
      <c r="BL31" s="89"/>
      <c r="BM31" s="88"/>
      <c r="BN31" s="88"/>
      <c r="BO31" s="89"/>
      <c r="BP31" s="88"/>
      <c r="BQ31" s="88"/>
      <c r="BR31" s="89"/>
      <c r="BS31" s="88"/>
      <c r="BT31" s="88"/>
      <c r="BU31" s="89"/>
      <c r="BV31" s="88"/>
      <c r="BW31" s="88"/>
      <c r="BX31" s="89"/>
      <c r="BY31" s="88"/>
      <c r="BZ31" s="88"/>
      <c r="CA31" s="89"/>
      <c r="CB31" s="88"/>
      <c r="CC31" s="88"/>
      <c r="CD31" s="89"/>
      <c r="CE31" s="88"/>
      <c r="CF31" s="88"/>
      <c r="CG31" s="89"/>
      <c r="CH31" s="88"/>
      <c r="CI31" s="88"/>
      <c r="CJ31" s="89"/>
      <c r="CK31" s="88"/>
      <c r="CL31" s="88"/>
      <c r="CM31" s="89"/>
      <c r="CN31" s="88"/>
      <c r="CO31" s="88"/>
      <c r="CP31" s="89"/>
      <c r="CQ31" s="88"/>
      <c r="CR31" s="88"/>
      <c r="CS31" s="89"/>
      <c r="CT31" s="88"/>
      <c r="CU31" s="88"/>
      <c r="CV31" s="89"/>
      <c r="CW31" s="88"/>
      <c r="CX31" s="88"/>
      <c r="CY31" s="89"/>
      <c r="CZ31" s="88"/>
      <c r="DA31" s="88"/>
      <c r="DB31" s="89"/>
      <c r="DC31" s="88"/>
      <c r="DD31" s="88"/>
      <c r="DE31" s="89"/>
      <c r="DF31" s="88"/>
      <c r="DG31" s="88"/>
      <c r="DH31" s="89"/>
      <c r="DI31" s="88"/>
      <c r="DJ31" s="88"/>
      <c r="DK31" s="89"/>
      <c r="DL31" s="88"/>
      <c r="DM31" s="88"/>
      <c r="DN31" s="89"/>
      <c r="DO31" s="88"/>
      <c r="DP31" s="88"/>
      <c r="DQ31" s="89"/>
      <c r="DR31" s="88"/>
      <c r="DS31" s="88"/>
      <c r="DT31" s="89"/>
      <c r="DU31" s="88"/>
      <c r="DV31" s="88"/>
      <c r="DW31" s="89"/>
      <c r="DX31" s="88"/>
      <c r="DY31" s="88"/>
      <c r="DZ31" s="89"/>
      <c r="EA31" s="88"/>
      <c r="EB31" s="88"/>
      <c r="EC31" s="89"/>
      <c r="ED31" s="88"/>
      <c r="EE31" s="88"/>
      <c r="EF31" s="89"/>
      <c r="EG31" s="88"/>
      <c r="EH31" s="88"/>
      <c r="EI31" s="89"/>
      <c r="EJ31" s="88"/>
      <c r="EK31" s="88"/>
      <c r="EL31" s="92"/>
      <c r="EM31" s="286"/>
      <c r="EN31" s="286"/>
      <c r="EO31" s="286"/>
      <c r="EP31" s="86"/>
      <c r="EQ31" s="89"/>
    </row>
    <row r="32" spans="1:147" x14ac:dyDescent="0.25">
      <c r="A32" s="86"/>
      <c r="B32" s="89"/>
      <c r="C32" s="89"/>
      <c r="D32" s="88"/>
      <c r="E32" s="88"/>
      <c r="F32" s="89"/>
      <c r="G32" s="88"/>
      <c r="H32" s="88"/>
      <c r="I32" s="89"/>
      <c r="J32" s="88"/>
      <c r="K32" s="88"/>
      <c r="L32" s="89"/>
      <c r="M32" s="88"/>
      <c r="N32" s="88"/>
      <c r="O32" s="89"/>
      <c r="P32" s="88"/>
      <c r="Q32" s="88"/>
      <c r="R32" s="89"/>
      <c r="S32" s="88"/>
      <c r="T32" s="88"/>
      <c r="U32" s="89"/>
      <c r="V32" s="88"/>
      <c r="W32" s="88"/>
      <c r="X32" s="89"/>
      <c r="Y32" s="88"/>
      <c r="Z32" s="88"/>
      <c r="AA32" s="89"/>
      <c r="AB32" s="88"/>
      <c r="AC32" s="88"/>
      <c r="AD32" s="89"/>
      <c r="AE32" s="88"/>
      <c r="AF32" s="88"/>
      <c r="AG32" s="89"/>
      <c r="AH32" s="88"/>
      <c r="AI32" s="88"/>
      <c r="AJ32" s="89"/>
      <c r="AK32" s="88"/>
      <c r="AL32" s="88"/>
      <c r="AM32" s="89"/>
      <c r="AN32" s="88"/>
      <c r="AO32" s="88"/>
      <c r="AP32" s="89"/>
      <c r="AQ32" s="88"/>
      <c r="AR32" s="88"/>
      <c r="AS32" s="89"/>
      <c r="AT32" s="88"/>
      <c r="AU32" s="88"/>
      <c r="AV32" s="89"/>
      <c r="AW32" s="88"/>
      <c r="AX32" s="88"/>
      <c r="AY32" s="89"/>
      <c r="AZ32" s="88"/>
      <c r="BA32" s="88"/>
      <c r="BB32" s="89"/>
      <c r="BC32" s="88"/>
      <c r="BD32" s="88"/>
      <c r="BE32" s="89"/>
      <c r="BF32" s="88"/>
      <c r="BG32" s="88"/>
      <c r="BH32" s="89"/>
      <c r="BI32" s="88"/>
      <c r="BJ32" s="88"/>
      <c r="BK32" s="92"/>
      <c r="BL32" s="89"/>
      <c r="BM32" s="88"/>
      <c r="BN32" s="88"/>
      <c r="BO32" s="89"/>
      <c r="BP32" s="88"/>
      <c r="BQ32" s="88"/>
      <c r="BR32" s="89"/>
      <c r="BS32" s="88"/>
      <c r="BT32" s="88"/>
      <c r="BU32" s="89"/>
      <c r="BV32" s="88"/>
      <c r="BW32" s="88"/>
      <c r="BX32" s="89"/>
      <c r="BY32" s="88"/>
      <c r="BZ32" s="88"/>
      <c r="CA32" s="89"/>
      <c r="CB32" s="88"/>
      <c r="CC32" s="88"/>
      <c r="CD32" s="89"/>
      <c r="CE32" s="88"/>
      <c r="CF32" s="88"/>
      <c r="CG32" s="89"/>
      <c r="CH32" s="88"/>
      <c r="CI32" s="88"/>
      <c r="CJ32" s="89"/>
      <c r="CK32" s="88"/>
      <c r="CL32" s="88"/>
      <c r="CM32" s="89"/>
      <c r="CN32" s="88"/>
      <c r="CO32" s="88"/>
      <c r="CP32" s="89"/>
      <c r="CQ32" s="88"/>
      <c r="CR32" s="88"/>
      <c r="CS32" s="89"/>
      <c r="CT32" s="88"/>
      <c r="CU32" s="88"/>
      <c r="CV32" s="89"/>
      <c r="CW32" s="88"/>
      <c r="CX32" s="88"/>
      <c r="CY32" s="89"/>
      <c r="CZ32" s="88"/>
      <c r="DA32" s="88"/>
      <c r="DB32" s="89"/>
      <c r="DC32" s="88"/>
      <c r="DD32" s="88"/>
      <c r="DE32" s="89"/>
      <c r="DF32" s="88"/>
      <c r="DG32" s="88"/>
      <c r="DH32" s="89"/>
      <c r="DI32" s="88"/>
      <c r="DJ32" s="88"/>
      <c r="DK32" s="89"/>
      <c r="DL32" s="88"/>
      <c r="DM32" s="88"/>
      <c r="DN32" s="89"/>
      <c r="DO32" s="88"/>
      <c r="DP32" s="88"/>
      <c r="DQ32" s="89"/>
      <c r="DR32" s="88"/>
      <c r="DS32" s="88"/>
      <c r="DT32" s="89"/>
      <c r="DU32" s="88"/>
      <c r="DV32" s="88"/>
      <c r="DW32" s="89"/>
      <c r="DX32" s="88"/>
      <c r="DY32" s="88"/>
      <c r="DZ32" s="89"/>
      <c r="EA32" s="88"/>
      <c r="EB32" s="88"/>
      <c r="EC32" s="89"/>
      <c r="ED32" s="88"/>
      <c r="EE32" s="88"/>
      <c r="EF32" s="89"/>
      <c r="EG32" s="88"/>
      <c r="EH32" s="88"/>
      <c r="EI32" s="89"/>
      <c r="EJ32" s="88"/>
      <c r="EK32" s="88"/>
      <c r="EL32" s="92"/>
      <c r="EM32" s="286"/>
      <c r="EN32" s="286"/>
      <c r="EO32" s="286"/>
      <c r="EP32" s="86"/>
      <c r="EQ32" s="89"/>
    </row>
    <row r="33" spans="1:147" x14ac:dyDescent="0.25">
      <c r="A33" s="86"/>
      <c r="B33" s="91"/>
      <c r="C33" s="89"/>
      <c r="D33" s="88"/>
      <c r="E33" s="88"/>
      <c r="F33" s="89"/>
      <c r="G33" s="88"/>
      <c r="H33" s="88"/>
      <c r="I33" s="89"/>
      <c r="J33" s="88"/>
      <c r="K33" s="88"/>
      <c r="L33" s="89"/>
      <c r="M33" s="88"/>
      <c r="N33" s="88"/>
      <c r="O33" s="89"/>
      <c r="P33" s="88"/>
      <c r="Q33" s="88"/>
      <c r="R33" s="89"/>
      <c r="S33" s="88"/>
      <c r="T33" s="88"/>
      <c r="U33" s="89"/>
      <c r="V33" s="88"/>
      <c r="W33" s="88"/>
      <c r="X33" s="89"/>
      <c r="Y33" s="88"/>
      <c r="Z33" s="88"/>
      <c r="AA33" s="89"/>
      <c r="AB33" s="88"/>
      <c r="AC33" s="88"/>
      <c r="AD33" s="89"/>
      <c r="AE33" s="88"/>
      <c r="AF33" s="88"/>
      <c r="AG33" s="89"/>
      <c r="AH33" s="88"/>
      <c r="AI33" s="88"/>
      <c r="AJ33" s="89"/>
      <c r="AK33" s="88"/>
      <c r="AL33" s="88"/>
      <c r="AM33" s="89"/>
      <c r="AN33" s="88"/>
      <c r="AO33" s="88"/>
      <c r="AP33" s="89"/>
      <c r="AQ33" s="88"/>
      <c r="AR33" s="88"/>
      <c r="AS33" s="89"/>
      <c r="AT33" s="88"/>
      <c r="AU33" s="88"/>
      <c r="AV33" s="89"/>
      <c r="AW33" s="88"/>
      <c r="AX33" s="88"/>
      <c r="AY33" s="89"/>
      <c r="AZ33" s="88"/>
      <c r="BA33" s="88"/>
      <c r="BB33" s="89"/>
      <c r="BC33" s="88"/>
      <c r="BD33" s="88"/>
      <c r="BE33" s="89"/>
      <c r="BF33" s="88"/>
      <c r="BG33" s="88"/>
      <c r="BH33" s="89"/>
      <c r="BI33" s="88"/>
      <c r="BJ33" s="88"/>
      <c r="BK33" s="92"/>
      <c r="BL33" s="89"/>
      <c r="BM33" s="88"/>
      <c r="BN33" s="88"/>
      <c r="BO33" s="89"/>
      <c r="BP33" s="88"/>
      <c r="BQ33" s="88"/>
      <c r="BR33" s="89"/>
      <c r="BS33" s="88"/>
      <c r="BT33" s="88"/>
      <c r="BU33" s="89"/>
      <c r="BV33" s="88"/>
      <c r="BW33" s="88"/>
      <c r="BX33" s="89"/>
      <c r="BY33" s="88"/>
      <c r="BZ33" s="88"/>
      <c r="CA33" s="89"/>
      <c r="CB33" s="88"/>
      <c r="CC33" s="88"/>
      <c r="CD33" s="89"/>
      <c r="CE33" s="88"/>
      <c r="CF33" s="88"/>
      <c r="CG33" s="89"/>
      <c r="CH33" s="88"/>
      <c r="CI33" s="88"/>
      <c r="CJ33" s="89"/>
      <c r="CK33" s="88"/>
      <c r="CL33" s="88"/>
      <c r="CM33" s="89"/>
      <c r="CN33" s="88"/>
      <c r="CO33" s="88"/>
      <c r="CP33" s="89"/>
      <c r="CQ33" s="88"/>
      <c r="CR33" s="88"/>
      <c r="CS33" s="89"/>
      <c r="CT33" s="88"/>
      <c r="CU33" s="88"/>
      <c r="CV33" s="89"/>
      <c r="CW33" s="88"/>
      <c r="CX33" s="88"/>
      <c r="CY33" s="89"/>
      <c r="CZ33" s="88"/>
      <c r="DA33" s="88"/>
      <c r="DB33" s="89"/>
      <c r="DC33" s="88"/>
      <c r="DD33" s="88"/>
      <c r="DE33" s="89"/>
      <c r="DF33" s="88"/>
      <c r="DG33" s="88"/>
      <c r="DH33" s="89"/>
      <c r="DI33" s="88"/>
      <c r="DJ33" s="88"/>
      <c r="DK33" s="89"/>
      <c r="DL33" s="88"/>
      <c r="DM33" s="88"/>
      <c r="DN33" s="89"/>
      <c r="DO33" s="88"/>
      <c r="DP33" s="88"/>
      <c r="DQ33" s="89"/>
      <c r="DR33" s="88"/>
      <c r="DS33" s="88"/>
      <c r="DT33" s="89"/>
      <c r="DU33" s="88"/>
      <c r="DV33" s="88"/>
      <c r="DW33" s="89"/>
      <c r="DX33" s="88"/>
      <c r="DY33" s="88"/>
      <c r="DZ33" s="89"/>
      <c r="EA33" s="88"/>
      <c r="EB33" s="88"/>
      <c r="EC33" s="89"/>
      <c r="ED33" s="88"/>
      <c r="EE33" s="88"/>
      <c r="EF33" s="89"/>
      <c r="EG33" s="88"/>
      <c r="EH33" s="88"/>
      <c r="EI33" s="89"/>
      <c r="EJ33" s="88"/>
      <c r="EK33" s="88"/>
      <c r="EL33" s="92"/>
      <c r="EM33" s="286"/>
      <c r="EN33" s="286"/>
      <c r="EO33" s="286"/>
      <c r="EP33" s="86"/>
      <c r="EQ33" s="89"/>
    </row>
    <row r="34" spans="1:147" x14ac:dyDescent="0.25">
      <c r="CJ34" s="44"/>
    </row>
  </sheetData>
  <sortState ref="B10:EL22">
    <sortCondition descending="1" ref="EL10"/>
  </sortState>
  <mergeCells count="209">
    <mergeCell ref="CG5:CI5"/>
    <mergeCell ref="CD5:CF5"/>
    <mergeCell ref="CA5:CC5"/>
    <mergeCell ref="BX5:BZ5"/>
    <mergeCell ref="BU5:BW5"/>
    <mergeCell ref="BR5:BT5"/>
    <mergeCell ref="BO5:BQ5"/>
    <mergeCell ref="BL5:BN5"/>
    <mergeCell ref="BH5:BJ5"/>
    <mergeCell ref="DH5:DJ5"/>
    <mergeCell ref="DE5:DG5"/>
    <mergeCell ref="DB5:DD5"/>
    <mergeCell ref="CY5:DA5"/>
    <mergeCell ref="CV5:CX5"/>
    <mergeCell ref="CS5:CU5"/>
    <mergeCell ref="CP5:CR5"/>
    <mergeCell ref="CM5:CO5"/>
    <mergeCell ref="CJ5:CL5"/>
    <mergeCell ref="EI5:EK5"/>
    <mergeCell ref="EF5:EH5"/>
    <mergeCell ref="EC5:EE5"/>
    <mergeCell ref="DZ5:EB5"/>
    <mergeCell ref="DW5:DY5"/>
    <mergeCell ref="DT5:DV5"/>
    <mergeCell ref="DQ5:DS5"/>
    <mergeCell ref="DN5:DP5"/>
    <mergeCell ref="DK5:DM5"/>
    <mergeCell ref="DQ7:DS7"/>
    <mergeCell ref="DB7:DD7"/>
    <mergeCell ref="CY7:DA7"/>
    <mergeCell ref="EI6:EK6"/>
    <mergeCell ref="EF6:EH6"/>
    <mergeCell ref="EC6:EE6"/>
    <mergeCell ref="DZ6:EB6"/>
    <mergeCell ref="DW6:DY6"/>
    <mergeCell ref="DT6:DV6"/>
    <mergeCell ref="DQ6:DS6"/>
    <mergeCell ref="DN6:DP6"/>
    <mergeCell ref="CY6:DA6"/>
    <mergeCell ref="DB6:DD6"/>
    <mergeCell ref="DE6:DG6"/>
    <mergeCell ref="DH6:DJ6"/>
    <mergeCell ref="DK6:DM6"/>
    <mergeCell ref="DE7:DG7"/>
    <mergeCell ref="DH7:DJ7"/>
    <mergeCell ref="DK7:DM7"/>
    <mergeCell ref="DN7:DP7"/>
    <mergeCell ref="EI8:EK8"/>
    <mergeCell ref="EF8:EH8"/>
    <mergeCell ref="EC8:EE8"/>
    <mergeCell ref="DZ8:EB8"/>
    <mergeCell ref="DW8:DY8"/>
    <mergeCell ref="DT8:DV8"/>
    <mergeCell ref="EI7:EK7"/>
    <mergeCell ref="EF7:EH7"/>
    <mergeCell ref="EC7:EE7"/>
    <mergeCell ref="DZ7:EB7"/>
    <mergeCell ref="DW7:DY7"/>
    <mergeCell ref="DT7:DV7"/>
    <mergeCell ref="X5:Z5"/>
    <mergeCell ref="AA5:AC5"/>
    <mergeCell ref="AD5:AF5"/>
    <mergeCell ref="AG5:AI5"/>
    <mergeCell ref="AJ5:AL5"/>
    <mergeCell ref="AM5:AO5"/>
    <mergeCell ref="C5:E5"/>
    <mergeCell ref="I5:K5"/>
    <mergeCell ref="L5:N5"/>
    <mergeCell ref="R5:T5"/>
    <mergeCell ref="U5:W5"/>
    <mergeCell ref="F5:H5"/>
    <mergeCell ref="O5:Q5"/>
    <mergeCell ref="C6:E6"/>
    <mergeCell ref="I6:K6"/>
    <mergeCell ref="L6:N6"/>
    <mergeCell ref="R6:T6"/>
    <mergeCell ref="U6:W6"/>
    <mergeCell ref="X6:Z6"/>
    <mergeCell ref="AA6:AC6"/>
    <mergeCell ref="AD6:AF6"/>
    <mergeCell ref="AG6:AI6"/>
    <mergeCell ref="F6:H6"/>
    <mergeCell ref="O6:Q6"/>
    <mergeCell ref="AJ6:AL6"/>
    <mergeCell ref="AM6:AO6"/>
    <mergeCell ref="AP6:AR6"/>
    <mergeCell ref="AP5:AR5"/>
    <mergeCell ref="AS5:AU5"/>
    <mergeCell ref="AV5:AX5"/>
    <mergeCell ref="BU6:BW6"/>
    <mergeCell ref="BX6:BZ6"/>
    <mergeCell ref="CA6:CC6"/>
    <mergeCell ref="AS6:AU6"/>
    <mergeCell ref="AV6:AX6"/>
    <mergeCell ref="AY6:BA6"/>
    <mergeCell ref="BB6:BD6"/>
    <mergeCell ref="BE6:BG6"/>
    <mergeCell ref="BH6:BJ6"/>
    <mergeCell ref="BR6:BT6"/>
    <mergeCell ref="BO6:BQ6"/>
    <mergeCell ref="BL6:BN6"/>
    <mergeCell ref="BE5:BG5"/>
    <mergeCell ref="BB5:BD5"/>
    <mergeCell ref="AY5:BA5"/>
    <mergeCell ref="CD6:CF6"/>
    <mergeCell ref="CG6:CI6"/>
    <mergeCell ref="CJ6:CL6"/>
    <mergeCell ref="CM6:CO6"/>
    <mergeCell ref="CP6:CR6"/>
    <mergeCell ref="CS6:CU6"/>
    <mergeCell ref="CV6:CX6"/>
    <mergeCell ref="AD7:AF7"/>
    <mergeCell ref="AG7:AI7"/>
    <mergeCell ref="AJ7:AL7"/>
    <mergeCell ref="AM7:AO7"/>
    <mergeCell ref="AP7:AR7"/>
    <mergeCell ref="AS7:AU7"/>
    <mergeCell ref="BR7:BT7"/>
    <mergeCell ref="BU7:BW7"/>
    <mergeCell ref="BX7:BZ7"/>
    <mergeCell ref="CA7:CC7"/>
    <mergeCell ref="CD7:CF7"/>
    <mergeCell ref="CG7:CI7"/>
    <mergeCell ref="CJ7:CL7"/>
    <mergeCell ref="CM7:CO7"/>
    <mergeCell ref="CP7:CR7"/>
    <mergeCell ref="CS7:CU7"/>
    <mergeCell ref="CV7:CX7"/>
    <mergeCell ref="C7:E7"/>
    <mergeCell ref="F7:H7"/>
    <mergeCell ref="I7:K7"/>
    <mergeCell ref="L7:N7"/>
    <mergeCell ref="R7:T7"/>
    <mergeCell ref="U7:W7"/>
    <mergeCell ref="X7:Z7"/>
    <mergeCell ref="AA7:AC7"/>
    <mergeCell ref="BO7:BQ7"/>
    <mergeCell ref="AV7:AX7"/>
    <mergeCell ref="AY7:BA7"/>
    <mergeCell ref="BB7:BD7"/>
    <mergeCell ref="BE7:BG7"/>
    <mergeCell ref="BH7:BJ7"/>
    <mergeCell ref="BL7:BN7"/>
    <mergeCell ref="O7:Q7"/>
    <mergeCell ref="AG8:AI8"/>
    <mergeCell ref="AJ8:AL8"/>
    <mergeCell ref="AM8:AO8"/>
    <mergeCell ref="AP8:AR8"/>
    <mergeCell ref="AS8:AU8"/>
    <mergeCell ref="AV8:AX8"/>
    <mergeCell ref="C8:E8"/>
    <mergeCell ref="F8:H8"/>
    <mergeCell ref="I8:K8"/>
    <mergeCell ref="L8:N8"/>
    <mergeCell ref="R8:T8"/>
    <mergeCell ref="U8:W8"/>
    <mergeCell ref="X8:Z8"/>
    <mergeCell ref="AA8:AC8"/>
    <mergeCell ref="AD8:AF8"/>
    <mergeCell ref="O8:Q8"/>
    <mergeCell ref="BR8:BT8"/>
    <mergeCell ref="BU8:BW8"/>
    <mergeCell ref="BX8:BZ8"/>
    <mergeCell ref="CA8:CC8"/>
    <mergeCell ref="CD8:CF8"/>
    <mergeCell ref="CG8:CI8"/>
    <mergeCell ref="AY8:BA8"/>
    <mergeCell ref="BB8:BD8"/>
    <mergeCell ref="BE8:BG8"/>
    <mergeCell ref="BH8:BJ8"/>
    <mergeCell ref="BL8:BN8"/>
    <mergeCell ref="BO8:BQ8"/>
    <mergeCell ref="DB8:DD8"/>
    <mergeCell ref="DE8:DG8"/>
    <mergeCell ref="DH8:DJ8"/>
    <mergeCell ref="DK8:DM8"/>
    <mergeCell ref="DN8:DP8"/>
    <mergeCell ref="DQ8:DS8"/>
    <mergeCell ref="CJ8:CL8"/>
    <mergeCell ref="CM8:CO8"/>
    <mergeCell ref="CP8:CR8"/>
    <mergeCell ref="CS8:CU8"/>
    <mergeCell ref="CV8:CX8"/>
    <mergeCell ref="CY8:DA8"/>
    <mergeCell ref="EM32:EO32"/>
    <mergeCell ref="EM33:EO33"/>
    <mergeCell ref="EM26:EO26"/>
    <mergeCell ref="EM27:EO27"/>
    <mergeCell ref="EM28:EO28"/>
    <mergeCell ref="EM29:EO29"/>
    <mergeCell ref="EM21:EO21"/>
    <mergeCell ref="EM22:EO22"/>
    <mergeCell ref="EM24:EO24"/>
    <mergeCell ref="EM25:EO25"/>
    <mergeCell ref="EM9:EO9"/>
    <mergeCell ref="EM10:EO10"/>
    <mergeCell ref="EM11:EO11"/>
    <mergeCell ref="EM12:EO12"/>
    <mergeCell ref="EM13:EO13"/>
    <mergeCell ref="EM14:EO14"/>
    <mergeCell ref="EM23:EO23"/>
    <mergeCell ref="EM30:EO30"/>
    <mergeCell ref="EM31:EO31"/>
    <mergeCell ref="EM15:EO15"/>
    <mergeCell ref="EM16:EO16"/>
    <mergeCell ref="EM17:EO17"/>
    <mergeCell ref="EM18:EO18"/>
    <mergeCell ref="EM19:EO19"/>
    <mergeCell ref="EM20:EO20"/>
  </mergeCells>
  <conditionalFormatting sqref="EP10:EP16 EP27:EP33">
    <cfRule type="cellIs" dxfId="257" priority="58" stopIfTrue="1" operator="equal">
      <formula>3</formula>
    </cfRule>
    <cfRule type="cellIs" dxfId="256" priority="59" stopIfTrue="1" operator="equal">
      <formula>2</formula>
    </cfRule>
    <cfRule type="cellIs" dxfId="255" priority="60" stopIfTrue="1" operator="equal">
      <formula>1</formula>
    </cfRule>
  </conditionalFormatting>
  <conditionalFormatting sqref="EP28">
    <cfRule type="cellIs" dxfId="254" priority="55" stopIfTrue="1" operator="equal">
      <formula>3</formula>
    </cfRule>
    <cfRule type="cellIs" dxfId="253" priority="56" stopIfTrue="1" operator="equal">
      <formula>2</formula>
    </cfRule>
    <cfRule type="cellIs" dxfId="252" priority="57" stopIfTrue="1" operator="equal">
      <formula>1</formula>
    </cfRule>
  </conditionalFormatting>
  <conditionalFormatting sqref="EP29">
    <cfRule type="cellIs" dxfId="251" priority="52" stopIfTrue="1" operator="equal">
      <formula>3</formula>
    </cfRule>
    <cfRule type="cellIs" dxfId="250" priority="53" stopIfTrue="1" operator="equal">
      <formula>2</formula>
    </cfRule>
    <cfRule type="cellIs" dxfId="249" priority="54" stopIfTrue="1" operator="equal">
      <formula>1</formula>
    </cfRule>
  </conditionalFormatting>
  <conditionalFormatting sqref="EP30">
    <cfRule type="cellIs" dxfId="248" priority="49" stopIfTrue="1" operator="equal">
      <formula>3</formula>
    </cfRule>
    <cfRule type="cellIs" dxfId="247" priority="50" stopIfTrue="1" operator="equal">
      <formula>2</formula>
    </cfRule>
    <cfRule type="cellIs" dxfId="246" priority="51" stopIfTrue="1" operator="equal">
      <formula>1</formula>
    </cfRule>
  </conditionalFormatting>
  <conditionalFormatting sqref="EP31">
    <cfRule type="cellIs" dxfId="245" priority="46" stopIfTrue="1" operator="equal">
      <formula>3</formula>
    </cfRule>
    <cfRule type="cellIs" dxfId="244" priority="47" stopIfTrue="1" operator="equal">
      <formula>2</formula>
    </cfRule>
    <cfRule type="cellIs" dxfId="243" priority="48" stopIfTrue="1" operator="equal">
      <formula>1</formula>
    </cfRule>
  </conditionalFormatting>
  <conditionalFormatting sqref="EP32:EP33">
    <cfRule type="cellIs" dxfId="242" priority="43" stopIfTrue="1" operator="equal">
      <formula>3</formula>
    </cfRule>
    <cfRule type="cellIs" dxfId="241" priority="44" stopIfTrue="1" operator="equal">
      <formula>2</formula>
    </cfRule>
    <cfRule type="cellIs" dxfId="240" priority="45" stopIfTrue="1" operator="equal">
      <formula>1</formula>
    </cfRule>
  </conditionalFormatting>
  <conditionalFormatting sqref="EP24">
    <cfRule type="cellIs" dxfId="239" priority="40" stopIfTrue="1" operator="equal">
      <formula>3</formula>
    </cfRule>
    <cfRule type="cellIs" dxfId="238" priority="41" stopIfTrue="1" operator="equal">
      <formula>2</formula>
    </cfRule>
    <cfRule type="cellIs" dxfId="237" priority="42" stopIfTrue="1" operator="equal">
      <formula>1</formula>
    </cfRule>
  </conditionalFormatting>
  <conditionalFormatting sqref="EP25">
    <cfRule type="cellIs" dxfId="236" priority="37" stopIfTrue="1" operator="equal">
      <formula>3</formula>
    </cfRule>
    <cfRule type="cellIs" dxfId="235" priority="38" stopIfTrue="1" operator="equal">
      <formula>2</formula>
    </cfRule>
    <cfRule type="cellIs" dxfId="234" priority="39" stopIfTrue="1" operator="equal">
      <formula>1</formula>
    </cfRule>
  </conditionalFormatting>
  <conditionalFormatting sqref="EP23">
    <cfRule type="cellIs" dxfId="233" priority="34" stopIfTrue="1" operator="equal">
      <formula>3</formula>
    </cfRule>
    <cfRule type="cellIs" dxfId="232" priority="35" stopIfTrue="1" operator="equal">
      <formula>2</formula>
    </cfRule>
    <cfRule type="cellIs" dxfId="231" priority="36" stopIfTrue="1" operator="equal">
      <formula>1</formula>
    </cfRule>
  </conditionalFormatting>
  <conditionalFormatting sqref="EP26">
    <cfRule type="cellIs" dxfId="230" priority="22" stopIfTrue="1" operator="equal">
      <formula>3</formula>
    </cfRule>
    <cfRule type="cellIs" dxfId="229" priority="23" stopIfTrue="1" operator="equal">
      <formula>2</formula>
    </cfRule>
    <cfRule type="cellIs" dxfId="228" priority="24" stopIfTrue="1" operator="equal">
      <formula>1</formula>
    </cfRule>
  </conditionalFormatting>
  <conditionalFormatting sqref="EP17">
    <cfRule type="cellIs" dxfId="227" priority="16" stopIfTrue="1" operator="equal">
      <formula>3</formula>
    </cfRule>
    <cfRule type="cellIs" dxfId="226" priority="17" stopIfTrue="1" operator="equal">
      <formula>2</formula>
    </cfRule>
    <cfRule type="cellIs" dxfId="225" priority="18" stopIfTrue="1" operator="equal">
      <formula>1</formula>
    </cfRule>
  </conditionalFormatting>
  <conditionalFormatting sqref="EP18">
    <cfRule type="cellIs" dxfId="224" priority="13" stopIfTrue="1" operator="equal">
      <formula>3</formula>
    </cfRule>
    <cfRule type="cellIs" dxfId="223" priority="14" stopIfTrue="1" operator="equal">
      <formula>2</formula>
    </cfRule>
    <cfRule type="cellIs" dxfId="222" priority="15" stopIfTrue="1" operator="equal">
      <formula>1</formula>
    </cfRule>
  </conditionalFormatting>
  <conditionalFormatting sqref="EP19">
    <cfRule type="cellIs" dxfId="221" priority="10" stopIfTrue="1" operator="equal">
      <formula>3</formula>
    </cfRule>
    <cfRule type="cellIs" dxfId="220" priority="11" stopIfTrue="1" operator="equal">
      <formula>2</formula>
    </cfRule>
    <cfRule type="cellIs" dxfId="219" priority="12" stopIfTrue="1" operator="equal">
      <formula>1</formula>
    </cfRule>
  </conditionalFormatting>
  <conditionalFormatting sqref="EP20">
    <cfRule type="cellIs" dxfId="218" priority="7" stopIfTrue="1" operator="equal">
      <formula>3</formula>
    </cfRule>
    <cfRule type="cellIs" dxfId="217" priority="8" stopIfTrue="1" operator="equal">
      <formula>2</formula>
    </cfRule>
    <cfRule type="cellIs" dxfId="216" priority="9" stopIfTrue="1" operator="equal">
      <formula>1</formula>
    </cfRule>
  </conditionalFormatting>
  <conditionalFormatting sqref="EP21">
    <cfRule type="cellIs" dxfId="215" priority="4" stopIfTrue="1" operator="equal">
      <formula>3</formula>
    </cfRule>
    <cfRule type="cellIs" dxfId="214" priority="5" stopIfTrue="1" operator="equal">
      <formula>2</formula>
    </cfRule>
    <cfRule type="cellIs" dxfId="213" priority="6" stopIfTrue="1" operator="equal">
      <formula>1</formula>
    </cfRule>
  </conditionalFormatting>
  <conditionalFormatting sqref="EP22">
    <cfRule type="cellIs" dxfId="212" priority="1" stopIfTrue="1" operator="equal">
      <formula>3</formula>
    </cfRule>
    <cfRule type="cellIs" dxfId="211" priority="2" stopIfTrue="1" operator="equal">
      <formula>2</formula>
    </cfRule>
    <cfRule type="cellIs" dxfId="210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T26"/>
  <sheetViews>
    <sheetView zoomScale="55" zoomScaleNormal="55" workbookViewId="0">
      <selection activeCell="AG10" sqref="AG10"/>
    </sheetView>
  </sheetViews>
  <sheetFormatPr defaultRowHeight="15" x14ac:dyDescent="0.25"/>
  <cols>
    <col min="1" max="1" width="4.140625" customWidth="1"/>
    <col min="2" max="2" width="47.140625" bestFit="1" customWidth="1"/>
    <col min="3" max="8" width="7.140625" customWidth="1"/>
    <col min="9" max="20" width="6.5703125" customWidth="1"/>
    <col min="21" max="41" width="9.140625" customWidth="1"/>
    <col min="42" max="42" width="11" customWidth="1"/>
    <col min="45" max="45" width="28.7109375" customWidth="1"/>
  </cols>
  <sheetData>
    <row r="4" spans="1:46" ht="15.75" thickBot="1" x14ac:dyDescent="0.3"/>
    <row r="5" spans="1:46" ht="65.25" customHeight="1" thickBot="1" x14ac:dyDescent="0.3">
      <c r="A5" s="1"/>
      <c r="B5" s="4" t="s">
        <v>4</v>
      </c>
      <c r="C5" s="320" t="s">
        <v>45</v>
      </c>
      <c r="D5" s="321"/>
      <c r="E5" s="322"/>
      <c r="F5" s="320" t="s">
        <v>46</v>
      </c>
      <c r="G5" s="321"/>
      <c r="H5" s="322"/>
      <c r="I5" s="311" t="s">
        <v>47</v>
      </c>
      <c r="J5" s="312"/>
      <c r="K5" s="313"/>
      <c r="L5" s="311" t="s">
        <v>48</v>
      </c>
      <c r="M5" s="312"/>
      <c r="N5" s="313"/>
      <c r="O5" s="311" t="s">
        <v>49</v>
      </c>
      <c r="P5" s="312"/>
      <c r="Q5" s="313"/>
      <c r="R5" s="320" t="s">
        <v>50</v>
      </c>
      <c r="S5" s="321"/>
      <c r="T5" s="322"/>
      <c r="U5" s="311" t="s">
        <v>51</v>
      </c>
      <c r="V5" s="312"/>
      <c r="W5" s="313"/>
      <c r="X5" s="320" t="s">
        <v>52</v>
      </c>
      <c r="Y5" s="321"/>
      <c r="Z5" s="322"/>
      <c r="AA5" s="320" t="s">
        <v>53</v>
      </c>
      <c r="AB5" s="321"/>
      <c r="AC5" s="325"/>
      <c r="AD5" s="311" t="s">
        <v>54</v>
      </c>
      <c r="AE5" s="312"/>
      <c r="AF5" s="313"/>
      <c r="AG5" s="311" t="s">
        <v>55</v>
      </c>
      <c r="AH5" s="312"/>
      <c r="AI5" s="313"/>
      <c r="AJ5" s="311" t="s">
        <v>56</v>
      </c>
      <c r="AK5" s="312"/>
      <c r="AL5" s="313"/>
      <c r="AM5" s="311" t="s">
        <v>57</v>
      </c>
      <c r="AN5" s="312"/>
      <c r="AO5" s="313"/>
    </row>
    <row r="6" spans="1:46" ht="15.75" thickBot="1" x14ac:dyDescent="0.3">
      <c r="A6" s="1"/>
      <c r="B6" s="6" t="s">
        <v>1</v>
      </c>
      <c r="C6" s="323"/>
      <c r="D6" s="324"/>
      <c r="E6" s="325"/>
      <c r="F6" s="323"/>
      <c r="G6" s="324"/>
      <c r="H6" s="325"/>
      <c r="I6" s="298">
        <v>98</v>
      </c>
      <c r="J6" s="299"/>
      <c r="K6" s="304"/>
      <c r="L6" s="298">
        <v>284</v>
      </c>
      <c r="M6" s="299"/>
      <c r="N6" s="304"/>
      <c r="O6" s="298">
        <v>105</v>
      </c>
      <c r="P6" s="299"/>
      <c r="Q6" s="300"/>
      <c r="R6" s="323"/>
      <c r="S6" s="324"/>
      <c r="T6" s="325"/>
      <c r="U6" s="298">
        <v>216</v>
      </c>
      <c r="V6" s="299"/>
      <c r="W6" s="300"/>
      <c r="X6" s="323"/>
      <c r="Y6" s="324"/>
      <c r="Z6" s="325"/>
      <c r="AA6" s="323"/>
      <c r="AB6" s="324"/>
      <c r="AC6" s="325"/>
      <c r="AD6" s="298">
        <v>30</v>
      </c>
      <c r="AE6" s="299"/>
      <c r="AF6" s="300"/>
      <c r="AG6" s="298">
        <v>4</v>
      </c>
      <c r="AH6" s="299"/>
      <c r="AI6" s="300"/>
      <c r="AJ6" s="298"/>
      <c r="AK6" s="299"/>
      <c r="AL6" s="300"/>
      <c r="AM6" s="298">
        <v>3</v>
      </c>
      <c r="AN6" s="299"/>
      <c r="AO6" s="300"/>
    </row>
    <row r="7" spans="1:46" ht="15.75" thickBot="1" x14ac:dyDescent="0.3">
      <c r="A7" s="1"/>
      <c r="B7" s="6" t="s">
        <v>5</v>
      </c>
      <c r="C7" s="326"/>
      <c r="D7" s="327"/>
      <c r="E7" s="328"/>
      <c r="F7" s="326"/>
      <c r="G7" s="327"/>
      <c r="H7" s="328"/>
      <c r="I7" s="305">
        <v>5</v>
      </c>
      <c r="J7" s="306"/>
      <c r="K7" s="308"/>
      <c r="L7" s="305">
        <v>7</v>
      </c>
      <c r="M7" s="306"/>
      <c r="N7" s="308"/>
      <c r="O7" s="305">
        <v>5</v>
      </c>
      <c r="P7" s="306"/>
      <c r="Q7" s="307"/>
      <c r="R7" s="326"/>
      <c r="S7" s="327"/>
      <c r="T7" s="328"/>
      <c r="U7" s="305">
        <v>6</v>
      </c>
      <c r="V7" s="306"/>
      <c r="W7" s="307"/>
      <c r="X7" s="326"/>
      <c r="Y7" s="327"/>
      <c r="Z7" s="328"/>
      <c r="AA7" s="326"/>
      <c r="AB7" s="327"/>
      <c r="AC7" s="328"/>
      <c r="AD7" s="305">
        <v>4</v>
      </c>
      <c r="AE7" s="306"/>
      <c r="AF7" s="307"/>
      <c r="AG7" s="305">
        <v>1</v>
      </c>
      <c r="AH7" s="306"/>
      <c r="AI7" s="307"/>
      <c r="AJ7" s="305"/>
      <c r="AK7" s="306"/>
      <c r="AL7" s="307"/>
      <c r="AM7" s="305">
        <v>1</v>
      </c>
      <c r="AN7" s="306"/>
      <c r="AO7" s="307"/>
    </row>
    <row r="8" spans="1:46" ht="15.75" thickBot="1" x14ac:dyDescent="0.3">
      <c r="A8" s="1"/>
      <c r="B8" s="6" t="s">
        <v>0</v>
      </c>
      <c r="C8" s="323">
        <v>1.8</v>
      </c>
      <c r="D8" s="324"/>
      <c r="E8" s="325"/>
      <c r="F8" s="323">
        <v>1.8</v>
      </c>
      <c r="G8" s="324"/>
      <c r="H8" s="334"/>
      <c r="I8" s="298">
        <v>1.8</v>
      </c>
      <c r="J8" s="299"/>
      <c r="K8" s="304"/>
      <c r="L8" s="298">
        <v>1.8</v>
      </c>
      <c r="M8" s="299"/>
      <c r="N8" s="304"/>
      <c r="O8" s="295">
        <v>1.8</v>
      </c>
      <c r="P8" s="296"/>
      <c r="Q8" s="297"/>
      <c r="R8" s="323">
        <v>1.8</v>
      </c>
      <c r="S8" s="324"/>
      <c r="T8" s="325"/>
      <c r="U8" s="295">
        <v>1.8</v>
      </c>
      <c r="V8" s="296"/>
      <c r="W8" s="297"/>
      <c r="X8" s="323">
        <v>1.8</v>
      </c>
      <c r="Y8" s="324"/>
      <c r="Z8" s="325"/>
      <c r="AA8" s="323">
        <v>1.8</v>
      </c>
      <c r="AB8" s="324"/>
      <c r="AC8" s="325"/>
      <c r="AD8" s="298">
        <v>1.6</v>
      </c>
      <c r="AE8" s="299"/>
      <c r="AF8" s="300"/>
      <c r="AG8" s="295">
        <v>1.4</v>
      </c>
      <c r="AH8" s="296"/>
      <c r="AI8" s="297"/>
      <c r="AJ8" s="298">
        <v>1.4</v>
      </c>
      <c r="AK8" s="299"/>
      <c r="AL8" s="300"/>
      <c r="AM8" s="298">
        <v>1.2</v>
      </c>
      <c r="AN8" s="299"/>
      <c r="AO8" s="300"/>
    </row>
    <row r="9" spans="1:46" ht="31.5" customHeight="1" thickBot="1" x14ac:dyDescent="0.3">
      <c r="A9" s="93"/>
      <c r="B9" s="72"/>
      <c r="C9" s="110" t="s">
        <v>2</v>
      </c>
      <c r="D9" s="96" t="s">
        <v>3</v>
      </c>
      <c r="E9" s="95" t="s">
        <v>6</v>
      </c>
      <c r="F9" s="110" t="s">
        <v>2</v>
      </c>
      <c r="G9" s="96" t="s">
        <v>3</v>
      </c>
      <c r="H9" s="95" t="s">
        <v>6</v>
      </c>
      <c r="I9" s="110" t="s">
        <v>2</v>
      </c>
      <c r="J9" s="96" t="s">
        <v>3</v>
      </c>
      <c r="K9" s="95" t="s">
        <v>6</v>
      </c>
      <c r="L9" s="110" t="s">
        <v>2</v>
      </c>
      <c r="M9" s="96" t="s">
        <v>3</v>
      </c>
      <c r="N9" s="95" t="s">
        <v>6</v>
      </c>
      <c r="O9" s="110" t="s">
        <v>2</v>
      </c>
      <c r="P9" s="96" t="s">
        <v>3</v>
      </c>
      <c r="Q9" s="95" t="s">
        <v>6</v>
      </c>
      <c r="R9" s="110" t="s">
        <v>2</v>
      </c>
      <c r="S9" s="96" t="s">
        <v>3</v>
      </c>
      <c r="T9" s="95" t="s">
        <v>6</v>
      </c>
      <c r="U9" s="110" t="s">
        <v>2</v>
      </c>
      <c r="V9" s="96" t="s">
        <v>3</v>
      </c>
      <c r="W9" s="95" t="s">
        <v>6</v>
      </c>
      <c r="X9" s="110" t="s">
        <v>2</v>
      </c>
      <c r="Y9" s="96" t="s">
        <v>3</v>
      </c>
      <c r="Z9" s="95" t="s">
        <v>6</v>
      </c>
      <c r="AA9" s="110" t="s">
        <v>2</v>
      </c>
      <c r="AB9" s="96" t="s">
        <v>3</v>
      </c>
      <c r="AC9" s="95" t="s">
        <v>6</v>
      </c>
      <c r="AD9" s="110" t="s">
        <v>2</v>
      </c>
      <c r="AE9" s="96" t="s">
        <v>3</v>
      </c>
      <c r="AF9" s="95" t="s">
        <v>6</v>
      </c>
      <c r="AG9" s="110" t="s">
        <v>2</v>
      </c>
      <c r="AH9" s="96" t="s">
        <v>3</v>
      </c>
      <c r="AI9" s="95" t="s">
        <v>6</v>
      </c>
      <c r="AJ9" s="110" t="s">
        <v>2</v>
      </c>
      <c r="AK9" s="96" t="s">
        <v>3</v>
      </c>
      <c r="AL9" s="95" t="s">
        <v>6</v>
      </c>
      <c r="AM9" s="110" t="s">
        <v>2</v>
      </c>
      <c r="AN9" s="96" t="s">
        <v>3</v>
      </c>
      <c r="AO9" s="95" t="s">
        <v>6</v>
      </c>
      <c r="AP9" s="97" t="s">
        <v>7</v>
      </c>
      <c r="AQ9" s="344" t="s">
        <v>8</v>
      </c>
      <c r="AR9" s="345"/>
      <c r="AS9" s="346"/>
      <c r="AT9" s="200" t="s">
        <v>9</v>
      </c>
    </row>
    <row r="10" spans="1:46" ht="15.75" thickBot="1" x14ac:dyDescent="0.3">
      <c r="A10" s="28">
        <f>A9+1</f>
        <v>1</v>
      </c>
      <c r="B10" s="3" t="s">
        <v>40</v>
      </c>
      <c r="C10" s="12"/>
      <c r="D10" s="140">
        <f t="shared" ref="D10:D16" ca="1" si="0">IF(C10&gt;0,(INDIRECT(ADDRESS(C10,$C$7,,,"ТаблицаСоответствия"))+E10)*$C$8,0)</f>
        <v>0</v>
      </c>
      <c r="E10" s="30"/>
      <c r="F10" s="12"/>
      <c r="G10" s="140">
        <f t="shared" ref="G10:G16" ca="1" si="1">IF(F10&gt;0,(INDIRECT(ADDRESS(F10,$F$7,,,"ТаблицаСоответствия"))+H10)*$F$8,0)</f>
        <v>0</v>
      </c>
      <c r="H10" s="30"/>
      <c r="I10" s="12">
        <v>65</v>
      </c>
      <c r="J10" s="140">
        <f t="shared" ref="J10:J16" ca="1" si="2">IF(I10&gt;0,(INDIRECT(ADDRESS(I10,$I$7,,,"ТаблицаСоответствия"))+K10)*$I$8,0)</f>
        <v>18</v>
      </c>
      <c r="K10" s="30"/>
      <c r="L10" s="12">
        <v>120</v>
      </c>
      <c r="M10" s="140">
        <f t="shared" ref="M10:M16" ca="1" si="3">IF(L10&gt;0,(INDIRECT(ADDRESS(L10,$L$7,,,"ТаблицаСоответствия"))+N10)*$L$8,0)</f>
        <v>54</v>
      </c>
      <c r="N10" s="30"/>
      <c r="O10" s="12"/>
      <c r="P10" s="140">
        <f t="shared" ref="P10:P16" ca="1" si="4">IF(O10&gt;0,(INDIRECT(ADDRESS(O10,$O$7,,,"ТаблицаСоответствия"))+Q10)*$O$8,0)</f>
        <v>0</v>
      </c>
      <c r="Q10" s="30"/>
      <c r="R10" s="12"/>
      <c r="S10" s="140">
        <f t="shared" ref="S10:S16" ca="1" si="5">IF(R10&gt;0,(INDIRECT(ADDRESS(R10,$R$7,,,"ТаблицаСоответствия"))+T10)*$R$8,0)</f>
        <v>0</v>
      </c>
      <c r="T10" s="30"/>
      <c r="U10" s="12"/>
      <c r="V10" s="140">
        <f t="shared" ref="V10:V16" ca="1" si="6">IF(U10&gt;0,(INDIRECT(ADDRESS(U10,$U$7,,,"ТаблицаСоответствия"))+W10)*$U$8,0)</f>
        <v>0</v>
      </c>
      <c r="W10" s="30"/>
      <c r="X10" s="12"/>
      <c r="Y10" s="140">
        <f t="shared" ref="Y10:Y16" ca="1" si="7">IF(X10&gt;0,(INDIRECT(ADDRESS(X10,$X$7,,,"ТаблицаСоответствия"))+Z10)*$X$8,0)</f>
        <v>0</v>
      </c>
      <c r="Z10" s="30"/>
      <c r="AA10" s="12"/>
      <c r="AB10" s="140">
        <f t="shared" ref="AB10:AB16" ca="1" si="8">IF(AA10&gt;0,(INDIRECT(ADDRESS(AA10,$AA$7,,,"ТаблицаСоответствия"))+AC10)*$AA$8,0)</f>
        <v>0</v>
      </c>
      <c r="AC10" s="30"/>
      <c r="AD10" s="12">
        <v>25</v>
      </c>
      <c r="AE10" s="140">
        <f t="shared" ref="AE10:AE16" ca="1" si="9">IF(AD10&gt;0,(INDIRECT(ADDRESS(AD10,$AD$7,,,"ТаблицаСоответствия"))+AF10)*$AD$8,0)</f>
        <v>19.200000000000003</v>
      </c>
      <c r="AF10" s="30"/>
      <c r="AG10" s="12">
        <v>1</v>
      </c>
      <c r="AH10" s="140">
        <f t="shared" ref="AH10:AH16" ca="1" si="10">IF(AG10&gt;0,(INDIRECT(ADDRESS(AG10,$AG$7,,,"ТаблицаСоответствия"))+AI10)*$AG$8,0)</f>
        <v>16.799999999999997</v>
      </c>
      <c r="AI10" s="30"/>
      <c r="AJ10" s="12"/>
      <c r="AK10" s="140">
        <f t="shared" ref="AK10:AK16" ca="1" si="11">IF(AJ10&gt;0,(INDIRECT(ADDRESS(AJ10,$AJ$7,,,"ТаблицаСоответствия"))+AL10)*$AJ$8,0)</f>
        <v>0</v>
      </c>
      <c r="AL10" s="30"/>
      <c r="AM10" s="12"/>
      <c r="AN10" s="140">
        <f t="shared" ref="AN10:AN16" ca="1" si="12">IF(AM10&gt;0,(INDIRECT(ADDRESS(AM10,$AM$7,,,"ТаблицаСоответствия"))+AO10)*$AM$8,0)</f>
        <v>0</v>
      </c>
      <c r="AO10" s="30"/>
      <c r="AP10" s="127">
        <f t="shared" ref="AP10:AP15" ca="1" si="13">SUM(V10,S10,D10,G10,M10,P10,AN10,J10,Y10,AB10,AE10,AH10,AK10)</f>
        <v>108</v>
      </c>
      <c r="AQ10" s="287" t="str">
        <f t="shared" ref="AQ10:AQ15" si="14">B10</f>
        <v>Кучерявый Александр - Лукьянчикова Вероника</v>
      </c>
      <c r="AR10" s="288"/>
      <c r="AS10" s="289"/>
      <c r="AT10" s="14">
        <f t="shared" ref="AT10:AT15" ca="1" si="15">IF(AP10&gt;0,RANK(AP10,$AP$10:$AP$23),0)</f>
        <v>1</v>
      </c>
    </row>
    <row r="11" spans="1:46" ht="15.75" thickBot="1" x14ac:dyDescent="0.3">
      <c r="A11" s="28">
        <f t="shared" ref="A11:A16" si="16">A10+1</f>
        <v>2</v>
      </c>
      <c r="B11" s="41" t="s">
        <v>70</v>
      </c>
      <c r="C11" s="12"/>
      <c r="D11" s="140">
        <f t="shared" ca="1" si="0"/>
        <v>0</v>
      </c>
      <c r="E11" s="30"/>
      <c r="F11" s="12"/>
      <c r="G11" s="140">
        <f t="shared" ca="1" si="1"/>
        <v>0</v>
      </c>
      <c r="H11" s="30"/>
      <c r="I11" s="12"/>
      <c r="J11" s="140">
        <f t="shared" ca="1" si="2"/>
        <v>0</v>
      </c>
      <c r="K11" s="30"/>
      <c r="L11" s="12">
        <v>198</v>
      </c>
      <c r="M11" s="140">
        <f t="shared" ca="1" si="3"/>
        <v>18</v>
      </c>
      <c r="N11" s="30"/>
      <c r="O11" s="12"/>
      <c r="P11" s="140">
        <f t="shared" ca="1" si="4"/>
        <v>0</v>
      </c>
      <c r="Q11" s="30"/>
      <c r="R11" s="12"/>
      <c r="S11" s="140">
        <f t="shared" ca="1" si="5"/>
        <v>0</v>
      </c>
      <c r="T11" s="30"/>
      <c r="U11" s="12">
        <v>113</v>
      </c>
      <c r="V11" s="140">
        <f t="shared" ca="1" si="6"/>
        <v>18</v>
      </c>
      <c r="W11" s="30"/>
      <c r="X11" s="12"/>
      <c r="Y11" s="140">
        <f t="shared" ca="1" si="7"/>
        <v>0</v>
      </c>
      <c r="Z11" s="30"/>
      <c r="AA11" s="12"/>
      <c r="AB11" s="140">
        <f t="shared" ca="1" si="8"/>
        <v>0</v>
      </c>
      <c r="AC11" s="30"/>
      <c r="AD11" s="12"/>
      <c r="AE11" s="140">
        <f t="shared" ca="1" si="9"/>
        <v>0</v>
      </c>
      <c r="AF11" s="30"/>
      <c r="AG11" s="12"/>
      <c r="AH11" s="140">
        <f t="shared" ca="1" si="10"/>
        <v>0</v>
      </c>
      <c r="AI11" s="30"/>
      <c r="AJ11" s="12"/>
      <c r="AK11" s="140">
        <f t="shared" ca="1" si="11"/>
        <v>0</v>
      </c>
      <c r="AL11" s="30"/>
      <c r="AM11" s="12">
        <v>1</v>
      </c>
      <c r="AN11" s="140">
        <f t="shared" ca="1" si="12"/>
        <v>14.399999999999999</v>
      </c>
      <c r="AO11" s="30"/>
      <c r="AP11" s="127">
        <f t="shared" ca="1" si="13"/>
        <v>50.4</v>
      </c>
      <c r="AQ11" s="287" t="str">
        <f t="shared" si="14"/>
        <v>Падерин Артем - Главинская Милана</v>
      </c>
      <c r="AR11" s="288"/>
      <c r="AS11" s="289"/>
      <c r="AT11" s="14">
        <f t="shared" ca="1" si="15"/>
        <v>2</v>
      </c>
    </row>
    <row r="12" spans="1:46" s="32" customFormat="1" ht="15.75" thickBot="1" x14ac:dyDescent="0.3">
      <c r="A12" s="28">
        <f t="shared" si="16"/>
        <v>3</v>
      </c>
      <c r="B12" s="29" t="s">
        <v>34</v>
      </c>
      <c r="C12" s="12"/>
      <c r="D12" s="140">
        <f t="shared" ca="1" si="0"/>
        <v>0</v>
      </c>
      <c r="E12" s="30"/>
      <c r="F12" s="12"/>
      <c r="G12" s="140">
        <f t="shared" ca="1" si="1"/>
        <v>0</v>
      </c>
      <c r="H12" s="30"/>
      <c r="I12" s="12"/>
      <c r="J12" s="140">
        <f t="shared" ca="1" si="2"/>
        <v>0</v>
      </c>
      <c r="K12" s="30"/>
      <c r="L12" s="12"/>
      <c r="M12" s="140">
        <f t="shared" ca="1" si="3"/>
        <v>0</v>
      </c>
      <c r="N12" s="30"/>
      <c r="O12" s="12">
        <v>90</v>
      </c>
      <c r="P12" s="140">
        <f t="shared" ca="1" si="4"/>
        <v>18</v>
      </c>
      <c r="Q12" s="30"/>
      <c r="R12" s="12"/>
      <c r="S12" s="140">
        <f t="shared" ca="1" si="5"/>
        <v>0</v>
      </c>
      <c r="T12" s="30"/>
      <c r="U12" s="12"/>
      <c r="V12" s="140">
        <f t="shared" ca="1" si="6"/>
        <v>0</v>
      </c>
      <c r="W12" s="30"/>
      <c r="X12" s="12"/>
      <c r="Y12" s="140">
        <f t="shared" ca="1" si="7"/>
        <v>0</v>
      </c>
      <c r="Z12" s="30"/>
      <c r="AA12" s="12"/>
      <c r="AB12" s="140">
        <f t="shared" ca="1" si="8"/>
        <v>0</v>
      </c>
      <c r="AC12" s="30"/>
      <c r="AD12" s="12"/>
      <c r="AE12" s="140">
        <f t="shared" ca="1" si="9"/>
        <v>0</v>
      </c>
      <c r="AF12" s="30"/>
      <c r="AG12" s="12">
        <v>2</v>
      </c>
      <c r="AH12" s="140">
        <f t="shared" ca="1" si="10"/>
        <v>14</v>
      </c>
      <c r="AI12" s="30"/>
      <c r="AJ12" s="12"/>
      <c r="AK12" s="140">
        <f t="shared" ca="1" si="11"/>
        <v>0</v>
      </c>
      <c r="AL12" s="30"/>
      <c r="AM12" s="12"/>
      <c r="AN12" s="140">
        <f t="shared" ca="1" si="12"/>
        <v>0</v>
      </c>
      <c r="AO12" s="30"/>
      <c r="AP12" s="127">
        <f t="shared" ca="1" si="13"/>
        <v>32</v>
      </c>
      <c r="AQ12" s="292" t="str">
        <f t="shared" si="14"/>
        <v>Громов Максим - Бачурина Татьяна</v>
      </c>
      <c r="AR12" s="293"/>
      <c r="AS12" s="294"/>
      <c r="AT12" s="31">
        <f t="shared" ca="1" si="15"/>
        <v>3</v>
      </c>
    </row>
    <row r="13" spans="1:46" s="32" customFormat="1" ht="15.75" thickBot="1" x14ac:dyDescent="0.3">
      <c r="A13" s="28">
        <f t="shared" si="16"/>
        <v>4</v>
      </c>
      <c r="B13" s="41" t="s">
        <v>67</v>
      </c>
      <c r="C13" s="12"/>
      <c r="D13" s="140">
        <f t="shared" ca="1" si="0"/>
        <v>0</v>
      </c>
      <c r="E13" s="30"/>
      <c r="F13" s="12"/>
      <c r="G13" s="140">
        <f t="shared" ca="1" si="1"/>
        <v>0</v>
      </c>
      <c r="H13" s="30"/>
      <c r="I13" s="12"/>
      <c r="J13" s="140">
        <f t="shared" ca="1" si="2"/>
        <v>0</v>
      </c>
      <c r="K13" s="30"/>
      <c r="L13" s="12">
        <v>182</v>
      </c>
      <c r="M13" s="140">
        <f t="shared" ca="1" si="3"/>
        <v>25.2</v>
      </c>
      <c r="N13" s="30"/>
      <c r="O13" s="12"/>
      <c r="P13" s="140">
        <f t="shared" ca="1" si="4"/>
        <v>0</v>
      </c>
      <c r="Q13" s="30"/>
      <c r="R13" s="12"/>
      <c r="S13" s="140">
        <f t="shared" ca="1" si="5"/>
        <v>0</v>
      </c>
      <c r="T13" s="30"/>
      <c r="U13" s="12"/>
      <c r="V13" s="140">
        <f t="shared" ca="1" si="6"/>
        <v>0</v>
      </c>
      <c r="W13" s="30"/>
      <c r="X13" s="12"/>
      <c r="Y13" s="140">
        <f t="shared" ca="1" si="7"/>
        <v>0</v>
      </c>
      <c r="Z13" s="30"/>
      <c r="AA13" s="12"/>
      <c r="AB13" s="140">
        <f t="shared" ca="1" si="8"/>
        <v>0</v>
      </c>
      <c r="AC13" s="30"/>
      <c r="AD13" s="12"/>
      <c r="AE13" s="140">
        <f t="shared" ca="1" si="9"/>
        <v>0</v>
      </c>
      <c r="AF13" s="30"/>
      <c r="AG13" s="12"/>
      <c r="AH13" s="140">
        <f t="shared" ca="1" si="10"/>
        <v>0</v>
      </c>
      <c r="AI13" s="30"/>
      <c r="AJ13" s="12"/>
      <c r="AK13" s="140">
        <f t="shared" ca="1" si="11"/>
        <v>0</v>
      </c>
      <c r="AL13" s="30"/>
      <c r="AM13" s="12"/>
      <c r="AN13" s="140">
        <f t="shared" ca="1" si="12"/>
        <v>0</v>
      </c>
      <c r="AO13" s="30"/>
      <c r="AP13" s="127">
        <f t="shared" ca="1" si="13"/>
        <v>25.2</v>
      </c>
      <c r="AQ13" s="292" t="str">
        <f t="shared" si="14"/>
        <v>Лахтик Александр - Томских Варвара</v>
      </c>
      <c r="AR13" s="293"/>
      <c r="AS13" s="294"/>
      <c r="AT13" s="31">
        <f t="shared" ca="1" si="15"/>
        <v>4</v>
      </c>
    </row>
    <row r="14" spans="1:46" s="32" customFormat="1" ht="15.75" thickBot="1" x14ac:dyDescent="0.3">
      <c r="A14" s="28">
        <f t="shared" si="16"/>
        <v>5</v>
      </c>
      <c r="B14" s="41" t="s">
        <v>22</v>
      </c>
      <c r="C14" s="12"/>
      <c r="D14" s="140">
        <f t="shared" ca="1" si="0"/>
        <v>0</v>
      </c>
      <c r="E14" s="30"/>
      <c r="F14" s="12"/>
      <c r="G14" s="140">
        <f t="shared" ca="1" si="1"/>
        <v>0</v>
      </c>
      <c r="H14" s="30"/>
      <c r="I14" s="12"/>
      <c r="J14" s="140">
        <f t="shared" ca="1" si="2"/>
        <v>0</v>
      </c>
      <c r="K14" s="30"/>
      <c r="L14" s="12"/>
      <c r="M14" s="140">
        <f t="shared" ca="1" si="3"/>
        <v>0</v>
      </c>
      <c r="N14" s="30"/>
      <c r="O14" s="12"/>
      <c r="P14" s="140">
        <f t="shared" ca="1" si="4"/>
        <v>0</v>
      </c>
      <c r="Q14" s="30"/>
      <c r="R14" s="12"/>
      <c r="S14" s="140">
        <f t="shared" ca="1" si="5"/>
        <v>0</v>
      </c>
      <c r="T14" s="30"/>
      <c r="U14" s="12"/>
      <c r="V14" s="140">
        <f t="shared" ca="1" si="6"/>
        <v>0</v>
      </c>
      <c r="W14" s="30"/>
      <c r="X14" s="12"/>
      <c r="Y14" s="140">
        <f t="shared" ca="1" si="7"/>
        <v>0</v>
      </c>
      <c r="Z14" s="30"/>
      <c r="AA14" s="12"/>
      <c r="AB14" s="140">
        <f t="shared" ca="1" si="8"/>
        <v>0</v>
      </c>
      <c r="AC14" s="30"/>
      <c r="AD14" s="12"/>
      <c r="AE14" s="140">
        <f t="shared" ca="1" si="9"/>
        <v>0</v>
      </c>
      <c r="AF14" s="30"/>
      <c r="AG14" s="12">
        <v>4</v>
      </c>
      <c r="AH14" s="140">
        <f t="shared" ca="1" si="10"/>
        <v>8.3999999999999986</v>
      </c>
      <c r="AI14" s="30"/>
      <c r="AJ14" s="12"/>
      <c r="AK14" s="140">
        <f t="shared" ca="1" si="11"/>
        <v>0</v>
      </c>
      <c r="AL14" s="30"/>
      <c r="AM14" s="12">
        <v>2</v>
      </c>
      <c r="AN14" s="140">
        <f t="shared" ca="1" si="12"/>
        <v>12</v>
      </c>
      <c r="AO14" s="30"/>
      <c r="AP14" s="127">
        <f t="shared" ca="1" si="13"/>
        <v>20.399999999999999</v>
      </c>
      <c r="AQ14" s="292" t="str">
        <f t="shared" si="14"/>
        <v>Суходольский Ярослав - Кузьменко София</v>
      </c>
      <c r="AR14" s="293"/>
      <c r="AS14" s="294"/>
      <c r="AT14" s="31">
        <f t="shared" ca="1" si="15"/>
        <v>5</v>
      </c>
    </row>
    <row r="15" spans="1:46" s="32" customFormat="1" ht="15.75" thickBot="1" x14ac:dyDescent="0.3">
      <c r="A15" s="220">
        <f t="shared" si="16"/>
        <v>6</v>
      </c>
      <c r="B15" s="285" t="s">
        <v>102</v>
      </c>
      <c r="C15" s="35"/>
      <c r="D15" s="217">
        <f t="shared" ca="1" si="0"/>
        <v>0</v>
      </c>
      <c r="E15" s="61"/>
      <c r="F15" s="35"/>
      <c r="G15" s="217">
        <f t="shared" ca="1" si="1"/>
        <v>0</v>
      </c>
      <c r="H15" s="61"/>
      <c r="I15" s="35"/>
      <c r="J15" s="217">
        <f t="shared" ca="1" si="2"/>
        <v>0</v>
      </c>
      <c r="K15" s="61"/>
      <c r="L15" s="35"/>
      <c r="M15" s="217">
        <f t="shared" ca="1" si="3"/>
        <v>0</v>
      </c>
      <c r="N15" s="61"/>
      <c r="O15" s="35"/>
      <c r="P15" s="217">
        <f t="shared" ca="1" si="4"/>
        <v>0</v>
      </c>
      <c r="Q15" s="61"/>
      <c r="R15" s="35"/>
      <c r="S15" s="217">
        <f t="shared" ca="1" si="5"/>
        <v>0</v>
      </c>
      <c r="T15" s="61"/>
      <c r="U15" s="35"/>
      <c r="V15" s="217">
        <f t="shared" ca="1" si="6"/>
        <v>0</v>
      </c>
      <c r="W15" s="61"/>
      <c r="X15" s="35"/>
      <c r="Y15" s="217">
        <f t="shared" ca="1" si="7"/>
        <v>0</v>
      </c>
      <c r="Z15" s="61"/>
      <c r="AA15" s="35"/>
      <c r="AB15" s="217">
        <f t="shared" ca="1" si="8"/>
        <v>0</v>
      </c>
      <c r="AC15" s="61"/>
      <c r="AD15" s="35"/>
      <c r="AE15" s="217">
        <f t="shared" ca="1" si="9"/>
        <v>0</v>
      </c>
      <c r="AF15" s="61"/>
      <c r="AG15" s="35"/>
      <c r="AH15" s="217">
        <f t="shared" ca="1" si="10"/>
        <v>0</v>
      </c>
      <c r="AI15" s="61"/>
      <c r="AJ15" s="35"/>
      <c r="AK15" s="217">
        <f t="shared" ca="1" si="11"/>
        <v>0</v>
      </c>
      <c r="AL15" s="61"/>
      <c r="AM15" s="35">
        <v>3</v>
      </c>
      <c r="AN15" s="217">
        <f t="shared" ca="1" si="12"/>
        <v>9.6</v>
      </c>
      <c r="AO15" s="61"/>
      <c r="AP15" s="218">
        <f t="shared" ca="1" si="13"/>
        <v>9.6</v>
      </c>
      <c r="AQ15" s="347" t="str">
        <f t="shared" si="14"/>
        <v>Башуров Алексей - Румянцева Алиса</v>
      </c>
      <c r="AR15" s="348"/>
      <c r="AS15" s="349"/>
      <c r="AT15" s="228">
        <f t="shared" ca="1" si="15"/>
        <v>6</v>
      </c>
    </row>
    <row r="16" spans="1:46" s="32" customFormat="1" ht="15.75" thickBot="1" x14ac:dyDescent="0.3">
      <c r="A16" s="28">
        <f t="shared" si="16"/>
        <v>7</v>
      </c>
      <c r="B16" s="260" t="s">
        <v>68</v>
      </c>
      <c r="C16" s="12"/>
      <c r="D16" s="140">
        <f t="shared" ca="1" si="0"/>
        <v>0</v>
      </c>
      <c r="E16" s="30"/>
      <c r="F16" s="12"/>
      <c r="G16" s="140">
        <f t="shared" ca="1" si="1"/>
        <v>0</v>
      </c>
      <c r="H16" s="30"/>
      <c r="I16" s="12"/>
      <c r="J16" s="140">
        <f t="shared" ca="1" si="2"/>
        <v>0</v>
      </c>
      <c r="K16" s="30"/>
      <c r="L16" s="12"/>
      <c r="M16" s="140">
        <f t="shared" ca="1" si="3"/>
        <v>0</v>
      </c>
      <c r="N16" s="30"/>
      <c r="O16" s="12"/>
      <c r="P16" s="140">
        <f t="shared" ca="1" si="4"/>
        <v>0</v>
      </c>
      <c r="Q16" s="30"/>
      <c r="R16" s="12"/>
      <c r="S16" s="140">
        <f t="shared" ca="1" si="5"/>
        <v>0</v>
      </c>
      <c r="T16" s="30"/>
      <c r="U16" s="12"/>
      <c r="V16" s="140">
        <f t="shared" ca="1" si="6"/>
        <v>0</v>
      </c>
      <c r="W16" s="30"/>
      <c r="X16" s="12"/>
      <c r="Y16" s="140">
        <f t="shared" ca="1" si="7"/>
        <v>0</v>
      </c>
      <c r="Z16" s="30"/>
      <c r="AA16" s="12"/>
      <c r="AB16" s="140">
        <f t="shared" ca="1" si="8"/>
        <v>0</v>
      </c>
      <c r="AC16" s="30"/>
      <c r="AD16" s="12"/>
      <c r="AE16" s="140">
        <f t="shared" ca="1" si="9"/>
        <v>0</v>
      </c>
      <c r="AF16" s="30"/>
      <c r="AG16" s="12">
        <v>3</v>
      </c>
      <c r="AH16" s="140">
        <f t="shared" ca="1" si="10"/>
        <v>11.2</v>
      </c>
      <c r="AI16" s="30"/>
      <c r="AJ16" s="12"/>
      <c r="AK16" s="140">
        <f t="shared" ca="1" si="11"/>
        <v>0</v>
      </c>
      <c r="AL16" s="30"/>
      <c r="AM16" s="12"/>
      <c r="AN16" s="140">
        <f t="shared" ca="1" si="12"/>
        <v>0</v>
      </c>
      <c r="AO16" s="30"/>
      <c r="AP16" s="127">
        <v>0</v>
      </c>
      <c r="AQ16" s="292" t="str">
        <f t="shared" ref="AQ16" si="17">B16</f>
        <v>Мох Елисей - Захарова Марианна (Распалась!)</v>
      </c>
      <c r="AR16" s="293"/>
      <c r="AS16" s="294"/>
      <c r="AT16" s="31">
        <f t="shared" ref="AT16" si="18">IF(AP16&gt;0,RANK(AP16,$AP$10:$AP$23),0)</f>
        <v>0</v>
      </c>
    </row>
    <row r="17" spans="1:46" s="89" customFormat="1" x14ac:dyDescent="0.25">
      <c r="A17" s="86"/>
      <c r="D17" s="219"/>
      <c r="E17" s="88"/>
      <c r="G17" s="219"/>
      <c r="H17" s="88"/>
      <c r="J17" s="219"/>
      <c r="K17" s="88"/>
      <c r="M17" s="219"/>
      <c r="N17" s="88"/>
      <c r="P17" s="219"/>
      <c r="Q17" s="88"/>
      <c r="S17" s="219"/>
      <c r="T17" s="88"/>
      <c r="V17" s="219"/>
      <c r="W17" s="88"/>
      <c r="Y17" s="219"/>
      <c r="Z17" s="88"/>
      <c r="AB17" s="219"/>
      <c r="AC17" s="88"/>
      <c r="AE17" s="219"/>
      <c r="AF17" s="88"/>
      <c r="AH17" s="219"/>
      <c r="AI17" s="88"/>
      <c r="AK17" s="219"/>
      <c r="AL17" s="88"/>
      <c r="AN17" s="219"/>
      <c r="AO17" s="88"/>
      <c r="AP17" s="225"/>
      <c r="AQ17" s="286"/>
      <c r="AR17" s="286"/>
      <c r="AS17" s="286"/>
      <c r="AT17" s="86"/>
    </row>
    <row r="18" spans="1:46" s="89" customFormat="1" x14ac:dyDescent="0.25">
      <c r="A18" s="86"/>
      <c r="B18" s="224"/>
      <c r="D18" s="219"/>
      <c r="E18" s="88"/>
      <c r="G18" s="219"/>
      <c r="H18" s="88"/>
      <c r="J18" s="219"/>
      <c r="K18" s="88"/>
      <c r="M18" s="219"/>
      <c r="N18" s="88"/>
      <c r="P18" s="219"/>
      <c r="Q18" s="88"/>
      <c r="S18" s="219"/>
      <c r="T18" s="88"/>
      <c r="V18" s="219"/>
      <c r="W18" s="88"/>
      <c r="Y18" s="219"/>
      <c r="Z18" s="88"/>
      <c r="AB18" s="219"/>
      <c r="AC18" s="88"/>
      <c r="AE18" s="219"/>
      <c r="AF18" s="88"/>
      <c r="AH18" s="219"/>
      <c r="AI18" s="88"/>
      <c r="AK18" s="219"/>
      <c r="AL18" s="88"/>
      <c r="AN18" s="219"/>
      <c r="AO18" s="88"/>
      <c r="AP18" s="225"/>
      <c r="AQ18" s="286"/>
      <c r="AR18" s="286"/>
      <c r="AS18" s="286"/>
      <c r="AT18" s="86"/>
    </row>
    <row r="19" spans="1:46" s="89" customFormat="1" x14ac:dyDescent="0.25">
      <c r="A19" s="86"/>
      <c r="B19" s="224"/>
      <c r="D19" s="219"/>
      <c r="E19" s="88"/>
      <c r="G19" s="219"/>
      <c r="H19" s="88"/>
      <c r="J19" s="219"/>
      <c r="K19" s="88"/>
      <c r="M19" s="219"/>
      <c r="N19" s="88"/>
      <c r="P19" s="219"/>
      <c r="Q19" s="88"/>
      <c r="S19" s="219"/>
      <c r="T19" s="88"/>
      <c r="V19" s="219"/>
      <c r="W19" s="88"/>
      <c r="Y19" s="219"/>
      <c r="Z19" s="88"/>
      <c r="AB19" s="219"/>
      <c r="AC19" s="88"/>
      <c r="AE19" s="219"/>
      <c r="AF19" s="88"/>
      <c r="AH19" s="219"/>
      <c r="AI19" s="88"/>
      <c r="AK19" s="219"/>
      <c r="AL19" s="88"/>
      <c r="AN19" s="219"/>
      <c r="AO19" s="88"/>
      <c r="AP19" s="225"/>
      <c r="AQ19" s="286"/>
      <c r="AR19" s="286"/>
      <c r="AS19" s="286"/>
      <c r="AT19" s="86"/>
    </row>
    <row r="20" spans="1:46" s="89" customFormat="1" x14ac:dyDescent="0.25">
      <c r="A20" s="86"/>
      <c r="B20" s="224"/>
      <c r="D20" s="219"/>
      <c r="E20" s="88"/>
      <c r="G20" s="219"/>
      <c r="H20" s="88"/>
      <c r="J20" s="219"/>
      <c r="K20" s="88"/>
      <c r="M20" s="219"/>
      <c r="N20" s="88"/>
      <c r="P20" s="219"/>
      <c r="Q20" s="88"/>
      <c r="S20" s="219"/>
      <c r="T20" s="88"/>
      <c r="V20" s="219"/>
      <c r="W20" s="88"/>
      <c r="Y20" s="219"/>
      <c r="Z20" s="88"/>
      <c r="AB20" s="219"/>
      <c r="AC20" s="88"/>
      <c r="AE20" s="219"/>
      <c r="AF20" s="88"/>
      <c r="AH20" s="219"/>
      <c r="AI20" s="88"/>
      <c r="AK20" s="219"/>
      <c r="AL20" s="88"/>
      <c r="AN20" s="219"/>
      <c r="AO20" s="88"/>
      <c r="AP20" s="225"/>
      <c r="AQ20" s="286"/>
      <c r="AR20" s="286"/>
      <c r="AS20" s="286"/>
      <c r="AT20" s="86"/>
    </row>
    <row r="21" spans="1:46" s="89" customFormat="1" x14ac:dyDescent="0.25">
      <c r="A21" s="86"/>
      <c r="D21" s="219"/>
      <c r="E21" s="88"/>
      <c r="G21" s="219"/>
      <c r="H21" s="88"/>
      <c r="J21" s="219"/>
      <c r="K21" s="88"/>
      <c r="M21" s="219"/>
      <c r="N21" s="88"/>
      <c r="P21" s="219"/>
      <c r="Q21" s="88"/>
      <c r="S21" s="219"/>
      <c r="T21" s="88"/>
      <c r="V21" s="219"/>
      <c r="W21" s="88"/>
      <c r="Y21" s="219"/>
      <c r="Z21" s="88"/>
      <c r="AB21" s="219"/>
      <c r="AC21" s="88"/>
      <c r="AE21" s="219"/>
      <c r="AF21" s="88"/>
      <c r="AH21" s="219"/>
      <c r="AI21" s="88"/>
      <c r="AK21" s="219"/>
      <c r="AL21" s="88"/>
      <c r="AN21" s="219"/>
      <c r="AO21" s="88"/>
      <c r="AP21" s="92"/>
      <c r="AQ21" s="286"/>
      <c r="AR21" s="286"/>
      <c r="AS21" s="286"/>
      <c r="AT21" s="86"/>
    </row>
    <row r="22" spans="1:46" s="89" customFormat="1" x14ac:dyDescent="0.25">
      <c r="A22" s="86"/>
      <c r="D22" s="219"/>
      <c r="E22" s="88"/>
      <c r="G22" s="219"/>
      <c r="H22" s="88"/>
      <c r="J22" s="219"/>
      <c r="K22" s="88"/>
      <c r="M22" s="219"/>
      <c r="N22" s="88"/>
      <c r="P22" s="219"/>
      <c r="Q22" s="88"/>
      <c r="S22" s="219"/>
      <c r="T22" s="88"/>
      <c r="V22" s="219"/>
      <c r="W22" s="88"/>
      <c r="Y22" s="219"/>
      <c r="Z22" s="88"/>
      <c r="AB22" s="219"/>
      <c r="AC22" s="88"/>
      <c r="AE22" s="219"/>
      <c r="AF22" s="88"/>
      <c r="AH22" s="219"/>
      <c r="AI22" s="88"/>
      <c r="AK22" s="219"/>
      <c r="AL22" s="88"/>
      <c r="AN22" s="219"/>
      <c r="AO22" s="88"/>
      <c r="AP22" s="92"/>
      <c r="AQ22" s="286"/>
      <c r="AR22" s="286"/>
      <c r="AS22" s="286"/>
      <c r="AT22" s="86"/>
    </row>
    <row r="23" spans="1:46" s="89" customFormat="1" x14ac:dyDescent="0.25">
      <c r="A23" s="86"/>
      <c r="D23" s="219"/>
      <c r="E23" s="88"/>
      <c r="G23" s="219"/>
      <c r="H23" s="88"/>
      <c r="J23" s="219"/>
      <c r="K23" s="88"/>
      <c r="M23" s="219"/>
      <c r="N23" s="88"/>
      <c r="P23" s="219"/>
      <c r="Q23" s="88"/>
      <c r="S23" s="219"/>
      <c r="T23" s="88"/>
      <c r="V23" s="219"/>
      <c r="W23" s="88"/>
      <c r="Y23" s="219"/>
      <c r="Z23" s="88"/>
      <c r="AB23" s="219"/>
      <c r="AC23" s="88"/>
      <c r="AE23" s="219"/>
      <c r="AF23" s="88"/>
      <c r="AH23" s="219"/>
      <c r="AI23" s="88"/>
      <c r="AK23" s="219"/>
      <c r="AL23" s="88"/>
      <c r="AN23" s="219"/>
      <c r="AO23" s="88"/>
      <c r="AP23" s="92"/>
      <c r="AQ23" s="286"/>
      <c r="AR23" s="286"/>
      <c r="AS23" s="286"/>
      <c r="AT23" s="86"/>
    </row>
    <row r="24" spans="1:46" s="89" customFormat="1" x14ac:dyDescent="0.25">
      <c r="D24" s="219"/>
      <c r="E24" s="88"/>
      <c r="G24" s="219"/>
      <c r="H24" s="88"/>
      <c r="J24" s="219"/>
      <c r="K24" s="88"/>
      <c r="M24" s="219"/>
      <c r="N24" s="88"/>
      <c r="P24" s="219"/>
      <c r="Q24" s="88"/>
      <c r="S24" s="219"/>
      <c r="T24" s="88"/>
      <c r="V24" s="219"/>
      <c r="W24" s="88"/>
      <c r="Y24" s="219"/>
      <c r="Z24" s="88"/>
      <c r="AB24" s="219"/>
      <c r="AC24" s="88"/>
      <c r="AE24" s="219"/>
      <c r="AF24" s="88"/>
      <c r="AH24" s="219"/>
      <c r="AI24" s="88"/>
      <c r="AK24" s="219"/>
      <c r="AL24" s="88"/>
      <c r="AN24" s="219"/>
      <c r="AO24" s="88"/>
    </row>
    <row r="25" spans="1:46" s="89" customFormat="1" x14ac:dyDescent="0.25">
      <c r="D25" s="219"/>
      <c r="E25" s="88"/>
      <c r="G25" s="219"/>
      <c r="H25" s="88"/>
      <c r="J25" s="219"/>
      <c r="K25" s="88"/>
      <c r="M25" s="219"/>
      <c r="N25" s="88"/>
      <c r="P25" s="219"/>
      <c r="Q25" s="88"/>
      <c r="S25" s="219"/>
      <c r="T25" s="88"/>
      <c r="V25" s="219"/>
      <c r="W25" s="88"/>
      <c r="Y25" s="219"/>
      <c r="Z25" s="88"/>
      <c r="AB25" s="219"/>
      <c r="AC25" s="88"/>
      <c r="AE25" s="219"/>
      <c r="AF25" s="88"/>
      <c r="AH25" s="219"/>
      <c r="AI25" s="88"/>
      <c r="AK25" s="219"/>
      <c r="AL25" s="88"/>
      <c r="AN25" s="219"/>
      <c r="AO25" s="88"/>
    </row>
    <row r="26" spans="1:46" s="89" customFormat="1" x14ac:dyDescent="0.25">
      <c r="D26" s="219"/>
      <c r="E26" s="88"/>
      <c r="G26" s="219"/>
      <c r="H26" s="88"/>
      <c r="J26" s="219"/>
      <c r="K26" s="88"/>
      <c r="M26" s="219"/>
      <c r="N26" s="88"/>
      <c r="P26" s="219"/>
      <c r="Q26" s="88"/>
      <c r="S26" s="219"/>
      <c r="T26" s="88"/>
      <c r="V26" s="219"/>
      <c r="W26" s="88"/>
      <c r="Y26" s="219"/>
      <c r="Z26" s="88"/>
      <c r="AB26" s="219"/>
      <c r="AC26" s="88"/>
      <c r="AE26" s="219"/>
      <c r="AF26" s="88"/>
      <c r="AH26" s="219"/>
      <c r="AI26" s="88"/>
      <c r="AK26" s="219"/>
      <c r="AL26" s="88"/>
      <c r="AN26" s="219"/>
      <c r="AO26" s="88"/>
    </row>
  </sheetData>
  <sortState ref="B10:AP16">
    <sortCondition descending="1" ref="AP10"/>
  </sortState>
  <mergeCells count="67">
    <mergeCell ref="AJ7:AL7"/>
    <mergeCell ref="AD5:AF5"/>
    <mergeCell ref="AD6:AF6"/>
    <mergeCell ref="AD7:AF7"/>
    <mergeCell ref="AD8:AF8"/>
    <mergeCell ref="AJ5:AL5"/>
    <mergeCell ref="AJ6:AL6"/>
    <mergeCell ref="AG8:AI8"/>
    <mergeCell ref="AJ8:AL8"/>
    <mergeCell ref="AG5:AI5"/>
    <mergeCell ref="AG6:AI6"/>
    <mergeCell ref="AG7:AI7"/>
    <mergeCell ref="AQ12:AS12"/>
    <mergeCell ref="AQ17:AS17"/>
    <mergeCell ref="AQ19:AS19"/>
    <mergeCell ref="AM6:AO6"/>
    <mergeCell ref="AQ11:AS11"/>
    <mergeCell ref="AM7:AO7"/>
    <mergeCell ref="AM8:AO8"/>
    <mergeCell ref="AA7:AC7"/>
    <mergeCell ref="AA8:AC8"/>
    <mergeCell ref="R8:T8"/>
    <mergeCell ref="AM5:AO5"/>
    <mergeCell ref="AQ23:AS23"/>
    <mergeCell ref="U7:W7"/>
    <mergeCell ref="U8:W8"/>
    <mergeCell ref="AQ21:AS21"/>
    <mergeCell ref="AQ22:AS22"/>
    <mergeCell ref="AQ13:AS13"/>
    <mergeCell ref="AQ9:AS9"/>
    <mergeCell ref="AQ14:AS14"/>
    <mergeCell ref="AQ15:AS15"/>
    <mergeCell ref="AQ10:AS10"/>
    <mergeCell ref="AQ16:AS16"/>
    <mergeCell ref="AQ18:AS18"/>
    <mergeCell ref="R7:T7"/>
    <mergeCell ref="X7:Z7"/>
    <mergeCell ref="X8:Z8"/>
    <mergeCell ref="AQ20:AS20"/>
    <mergeCell ref="C5:E5"/>
    <mergeCell ref="F5:H5"/>
    <mergeCell ref="L5:N5"/>
    <mergeCell ref="C6:E6"/>
    <mergeCell ref="F6:H6"/>
    <mergeCell ref="L6:N6"/>
    <mergeCell ref="I5:K5"/>
    <mergeCell ref="I6:K6"/>
    <mergeCell ref="C7:E7"/>
    <mergeCell ref="F7:H7"/>
    <mergeCell ref="L7:N7"/>
    <mergeCell ref="C8:E8"/>
    <mergeCell ref="F8:H8"/>
    <mergeCell ref="L8:N8"/>
    <mergeCell ref="I7:K7"/>
    <mergeCell ref="I8:K8"/>
    <mergeCell ref="O5:Q5"/>
    <mergeCell ref="O6:Q6"/>
    <mergeCell ref="O7:Q7"/>
    <mergeCell ref="O8:Q8"/>
    <mergeCell ref="R5:T5"/>
    <mergeCell ref="R6:T6"/>
    <mergeCell ref="AA5:AC5"/>
    <mergeCell ref="AA6:AC6"/>
    <mergeCell ref="U5:W5"/>
    <mergeCell ref="U6:W6"/>
    <mergeCell ref="X5:Z5"/>
    <mergeCell ref="X6:Z6"/>
  </mergeCells>
  <conditionalFormatting sqref="AT10:AT15 AT21:AT23">
    <cfRule type="cellIs" dxfId="209" priority="190" stopIfTrue="1" operator="equal">
      <formula>3</formula>
    </cfRule>
    <cfRule type="cellIs" dxfId="208" priority="191" stopIfTrue="1" operator="equal">
      <formula>2</formula>
    </cfRule>
    <cfRule type="cellIs" dxfId="207" priority="192" stopIfTrue="1" operator="equal">
      <formula>1</formula>
    </cfRule>
  </conditionalFormatting>
  <conditionalFormatting sqref="AT14">
    <cfRule type="cellIs" dxfId="206" priority="187" stopIfTrue="1" operator="equal">
      <formula>3</formula>
    </cfRule>
    <cfRule type="cellIs" dxfId="205" priority="188" stopIfTrue="1" operator="equal">
      <formula>2</formula>
    </cfRule>
    <cfRule type="cellIs" dxfId="204" priority="189" stopIfTrue="1" operator="equal">
      <formula>1</formula>
    </cfRule>
  </conditionalFormatting>
  <conditionalFormatting sqref="AT15">
    <cfRule type="cellIs" dxfId="203" priority="184" stopIfTrue="1" operator="equal">
      <formula>3</formula>
    </cfRule>
    <cfRule type="cellIs" dxfId="202" priority="185" stopIfTrue="1" operator="equal">
      <formula>2</formula>
    </cfRule>
    <cfRule type="cellIs" dxfId="201" priority="186" stopIfTrue="1" operator="equal">
      <formula>1</formula>
    </cfRule>
  </conditionalFormatting>
  <conditionalFormatting sqref="AT22">
    <cfRule type="cellIs" dxfId="200" priority="103" stopIfTrue="1" operator="equal">
      <formula>3</formula>
    </cfRule>
    <cfRule type="cellIs" dxfId="199" priority="104" stopIfTrue="1" operator="equal">
      <formula>2</formula>
    </cfRule>
    <cfRule type="cellIs" dxfId="198" priority="105" stopIfTrue="1" operator="equal">
      <formula>1</formula>
    </cfRule>
  </conditionalFormatting>
  <conditionalFormatting sqref="AT21">
    <cfRule type="cellIs" dxfId="197" priority="112" stopIfTrue="1" operator="equal">
      <formula>3</formula>
    </cfRule>
    <cfRule type="cellIs" dxfId="196" priority="113" stopIfTrue="1" operator="equal">
      <formula>2</formula>
    </cfRule>
    <cfRule type="cellIs" dxfId="195" priority="114" stopIfTrue="1" operator="equal">
      <formula>1</formula>
    </cfRule>
  </conditionalFormatting>
  <conditionalFormatting sqref="AT21">
    <cfRule type="cellIs" dxfId="194" priority="115" stopIfTrue="1" operator="equal">
      <formula>3</formula>
    </cfRule>
    <cfRule type="cellIs" dxfId="193" priority="116" stopIfTrue="1" operator="equal">
      <formula>2</formula>
    </cfRule>
    <cfRule type="cellIs" dxfId="192" priority="117" stopIfTrue="1" operator="equal">
      <formula>1</formula>
    </cfRule>
  </conditionalFormatting>
  <conditionalFormatting sqref="AT21">
    <cfRule type="cellIs" dxfId="191" priority="118" stopIfTrue="1" operator="equal">
      <formula>3</formula>
    </cfRule>
    <cfRule type="cellIs" dxfId="190" priority="119" stopIfTrue="1" operator="equal">
      <formula>2</formula>
    </cfRule>
    <cfRule type="cellIs" dxfId="189" priority="120" stopIfTrue="1" operator="equal">
      <formula>1</formula>
    </cfRule>
  </conditionalFormatting>
  <conditionalFormatting sqref="AT21">
    <cfRule type="cellIs" dxfId="188" priority="109" stopIfTrue="1" operator="equal">
      <formula>3</formula>
    </cfRule>
    <cfRule type="cellIs" dxfId="187" priority="110" stopIfTrue="1" operator="equal">
      <formula>2</formula>
    </cfRule>
    <cfRule type="cellIs" dxfId="186" priority="111" stopIfTrue="1" operator="equal">
      <formula>1</formula>
    </cfRule>
  </conditionalFormatting>
  <conditionalFormatting sqref="AT22">
    <cfRule type="cellIs" dxfId="185" priority="106" stopIfTrue="1" operator="equal">
      <formula>3</formula>
    </cfRule>
    <cfRule type="cellIs" dxfId="184" priority="107" stopIfTrue="1" operator="equal">
      <formula>2</formula>
    </cfRule>
    <cfRule type="cellIs" dxfId="183" priority="108" stopIfTrue="1" operator="equal">
      <formula>1</formula>
    </cfRule>
  </conditionalFormatting>
  <conditionalFormatting sqref="AT22">
    <cfRule type="cellIs" dxfId="182" priority="100" stopIfTrue="1" operator="equal">
      <formula>3</formula>
    </cfRule>
    <cfRule type="cellIs" dxfId="181" priority="101" stopIfTrue="1" operator="equal">
      <formula>2</formula>
    </cfRule>
    <cfRule type="cellIs" dxfId="180" priority="102" stopIfTrue="1" operator="equal">
      <formula>1</formula>
    </cfRule>
  </conditionalFormatting>
  <conditionalFormatting sqref="AT22">
    <cfRule type="cellIs" dxfId="179" priority="97" stopIfTrue="1" operator="equal">
      <formula>3</formula>
    </cfRule>
    <cfRule type="cellIs" dxfId="178" priority="98" stopIfTrue="1" operator="equal">
      <formula>2</formula>
    </cfRule>
    <cfRule type="cellIs" dxfId="177" priority="99" stopIfTrue="1" operator="equal">
      <formula>1</formula>
    </cfRule>
  </conditionalFormatting>
  <conditionalFormatting sqref="AT23">
    <cfRule type="cellIs" dxfId="176" priority="94" stopIfTrue="1" operator="equal">
      <formula>3</formula>
    </cfRule>
    <cfRule type="cellIs" dxfId="175" priority="95" stopIfTrue="1" operator="equal">
      <formula>2</formula>
    </cfRule>
    <cfRule type="cellIs" dxfId="174" priority="96" stopIfTrue="1" operator="equal">
      <formula>1</formula>
    </cfRule>
  </conditionalFormatting>
  <conditionalFormatting sqref="AT23">
    <cfRule type="cellIs" dxfId="173" priority="91" stopIfTrue="1" operator="equal">
      <formula>3</formula>
    </cfRule>
    <cfRule type="cellIs" dxfId="172" priority="92" stopIfTrue="1" operator="equal">
      <formula>2</formula>
    </cfRule>
    <cfRule type="cellIs" dxfId="171" priority="93" stopIfTrue="1" operator="equal">
      <formula>1</formula>
    </cfRule>
  </conditionalFormatting>
  <conditionalFormatting sqref="AT23">
    <cfRule type="cellIs" dxfId="170" priority="88" stopIfTrue="1" operator="equal">
      <formula>3</formula>
    </cfRule>
    <cfRule type="cellIs" dxfId="169" priority="89" stopIfTrue="1" operator="equal">
      <formula>2</formula>
    </cfRule>
    <cfRule type="cellIs" dxfId="168" priority="90" stopIfTrue="1" operator="equal">
      <formula>1</formula>
    </cfRule>
  </conditionalFormatting>
  <conditionalFormatting sqref="AT23">
    <cfRule type="cellIs" dxfId="167" priority="85" stopIfTrue="1" operator="equal">
      <formula>3</formula>
    </cfRule>
    <cfRule type="cellIs" dxfId="166" priority="86" stopIfTrue="1" operator="equal">
      <formula>2</formula>
    </cfRule>
    <cfRule type="cellIs" dxfId="165" priority="87" stopIfTrue="1" operator="equal">
      <formula>1</formula>
    </cfRule>
  </conditionalFormatting>
  <conditionalFormatting sqref="AT17">
    <cfRule type="cellIs" dxfId="164" priority="70" stopIfTrue="1" operator="equal">
      <formula>3</formula>
    </cfRule>
    <cfRule type="cellIs" dxfId="163" priority="71" stopIfTrue="1" operator="equal">
      <formula>2</formula>
    </cfRule>
    <cfRule type="cellIs" dxfId="162" priority="72" stopIfTrue="1" operator="equal">
      <formula>1</formula>
    </cfRule>
  </conditionalFormatting>
  <conditionalFormatting sqref="AT17">
    <cfRule type="cellIs" dxfId="161" priority="67" stopIfTrue="1" operator="equal">
      <formula>3</formula>
    </cfRule>
    <cfRule type="cellIs" dxfId="160" priority="68" stopIfTrue="1" operator="equal">
      <formula>2</formula>
    </cfRule>
    <cfRule type="cellIs" dxfId="159" priority="69" stopIfTrue="1" operator="equal">
      <formula>1</formula>
    </cfRule>
  </conditionalFormatting>
  <conditionalFormatting sqref="AT18">
    <cfRule type="cellIs" dxfId="158" priority="64" stopIfTrue="1" operator="equal">
      <formula>3</formula>
    </cfRule>
    <cfRule type="cellIs" dxfId="157" priority="65" stopIfTrue="1" operator="equal">
      <formula>2</formula>
    </cfRule>
    <cfRule type="cellIs" dxfId="156" priority="66" stopIfTrue="1" operator="equal">
      <formula>1</formula>
    </cfRule>
  </conditionalFormatting>
  <conditionalFormatting sqref="AT18">
    <cfRule type="cellIs" dxfId="155" priority="61" stopIfTrue="1" operator="equal">
      <formula>3</formula>
    </cfRule>
    <cfRule type="cellIs" dxfId="154" priority="62" stopIfTrue="1" operator="equal">
      <formula>2</formula>
    </cfRule>
    <cfRule type="cellIs" dxfId="153" priority="63" stopIfTrue="1" operator="equal">
      <formula>1</formula>
    </cfRule>
  </conditionalFormatting>
  <conditionalFormatting sqref="AT19">
    <cfRule type="cellIs" dxfId="152" priority="58" stopIfTrue="1" operator="equal">
      <formula>3</formula>
    </cfRule>
    <cfRule type="cellIs" dxfId="151" priority="59" stopIfTrue="1" operator="equal">
      <formula>2</formula>
    </cfRule>
    <cfRule type="cellIs" dxfId="150" priority="60" stopIfTrue="1" operator="equal">
      <formula>1</formula>
    </cfRule>
  </conditionalFormatting>
  <conditionalFormatting sqref="AT19">
    <cfRule type="cellIs" dxfId="149" priority="55" stopIfTrue="1" operator="equal">
      <formula>3</formula>
    </cfRule>
    <cfRule type="cellIs" dxfId="148" priority="56" stopIfTrue="1" operator="equal">
      <formula>2</formula>
    </cfRule>
    <cfRule type="cellIs" dxfId="147" priority="57" stopIfTrue="1" operator="equal">
      <formula>1</formula>
    </cfRule>
  </conditionalFormatting>
  <conditionalFormatting sqref="AT20">
    <cfRule type="cellIs" dxfId="146" priority="52" stopIfTrue="1" operator="equal">
      <formula>3</formula>
    </cfRule>
    <cfRule type="cellIs" dxfId="145" priority="53" stopIfTrue="1" operator="equal">
      <formula>2</formula>
    </cfRule>
    <cfRule type="cellIs" dxfId="144" priority="54" stopIfTrue="1" operator="equal">
      <formula>1</formula>
    </cfRule>
  </conditionalFormatting>
  <conditionalFormatting sqref="AT20">
    <cfRule type="cellIs" dxfId="143" priority="49" stopIfTrue="1" operator="equal">
      <formula>3</formula>
    </cfRule>
    <cfRule type="cellIs" dxfId="142" priority="50" stopIfTrue="1" operator="equal">
      <formula>2</formula>
    </cfRule>
    <cfRule type="cellIs" dxfId="141" priority="51" stopIfTrue="1" operator="equal">
      <formula>1</formula>
    </cfRule>
  </conditionalFormatting>
  <conditionalFormatting sqref="AT16">
    <cfRule type="cellIs" dxfId="140" priority="4" stopIfTrue="1" operator="equal">
      <formula>3</formula>
    </cfRule>
    <cfRule type="cellIs" dxfId="139" priority="5" stopIfTrue="1" operator="equal">
      <formula>2</formula>
    </cfRule>
    <cfRule type="cellIs" dxfId="138" priority="6" stopIfTrue="1" operator="equal">
      <formula>1</formula>
    </cfRule>
  </conditionalFormatting>
  <conditionalFormatting sqref="AT16">
    <cfRule type="cellIs" dxfId="137" priority="1" stopIfTrue="1" operator="equal">
      <formula>3</formula>
    </cfRule>
    <cfRule type="cellIs" dxfId="136" priority="2" stopIfTrue="1" operator="equal">
      <formula>2</formula>
    </cfRule>
    <cfRule type="cellIs" dxfId="135" priority="3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Дети 1 СТ</vt:lpstr>
      <vt:lpstr>Дети 1 ЛА</vt:lpstr>
      <vt:lpstr>Дети 1 6т</vt:lpstr>
      <vt:lpstr>Дети 2 СТ</vt:lpstr>
      <vt:lpstr>Дети 2 ЛА</vt:lpstr>
      <vt:lpstr>Дети 2 8т</vt:lpstr>
      <vt:lpstr>Ю1 Ст</vt:lpstr>
      <vt:lpstr>Ю1 Ла</vt:lpstr>
      <vt:lpstr>Ю1 10т</vt:lpstr>
      <vt:lpstr>Ю2 Ст</vt:lpstr>
      <vt:lpstr>Ю2 Ла</vt:lpstr>
      <vt:lpstr>Ю2 10</vt:lpstr>
      <vt:lpstr>М ST</vt:lpstr>
      <vt:lpstr>М LA</vt:lpstr>
      <vt:lpstr>М 10т</vt:lpstr>
      <vt:lpstr>М2 ST</vt:lpstr>
      <vt:lpstr>М2 LA</vt:lpstr>
      <vt:lpstr>М2 10т</vt:lpstr>
      <vt:lpstr>Взр ST</vt:lpstr>
      <vt:lpstr>Взр LA</vt:lpstr>
      <vt:lpstr>Взр 10т</vt:lpstr>
      <vt:lpstr>Сеньоры ST</vt:lpstr>
      <vt:lpstr>Сеньоры LA</vt:lpstr>
      <vt:lpstr>ТаблицаСоответствия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2026-02-16T05:12:54Z</dcterms:modified>
</cp:coreProperties>
</file>